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tabRatio="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pEoIELYVKmI/Iy9yNdTduaI1j7WAisjoSzQZlcu5XAvyOSGiWlJVWnpNRB5ixvcPE7zTwYvr3XAX27VE3jYdQ==" saltValue="MQLBXVhv3t0U4rSUDieG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sharedStrings.xml><?xml version="1.0" encoding="utf-8"?>
<sst xmlns="http://schemas.openxmlformats.org/spreadsheetml/2006/main" count="1208" uniqueCount="614">
  <si>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</si>
  <si>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</si>
  <si>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</si>
  <si>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</si>
  <si>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</si>
  <si>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</si>
  <si>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</si>
  <si>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</si>
  <si>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</si>
  <si>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</si>
  <si>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</si>
  <si>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</si>
  <si>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</si>
  <si>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</si>
  <si>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</si>
  <si>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</si>
  <si>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</si>
  <si>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</si>
  <si>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</si>
  <si>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</si>
  <si>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</si>
  <si>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</si>
  <si>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</si>
  <si>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</si>
  <si>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</si>
  <si>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</si>
  <si>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</si>
  <si>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</si>
  <si>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</si>
  <si>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</si>
  <si>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</si>
  <si>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</si>
  <si>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</si>
  <si>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</si>
  <si>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</si>
  <si>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</si>
  <si>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</si>
  <si>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</si>
  <si>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</si>
  <si>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</si>
  <si>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</si>
  <si>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</si>
  <si>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</si>
  <si>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</si>
  <si>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</si>
  <si>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</si>
  <si>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</si>
  <si>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</si>
  <si>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</si>
  <si>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</si>
  <si>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</si>
  <si>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</si>
  <si>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</si>
  <si>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</si>
  <si>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</si>
  <si>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</si>
  <si>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</si>
  <si>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</si>
  <si>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</si>
  <si>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</si>
  <si>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</si>
  <si>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</si>
  <si>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</si>
  <si>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</si>
  <si>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</si>
  <si>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</si>
  <si>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</si>
  <si>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</si>
  <si>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</si>
  <si>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</si>
  <si>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</si>
  <si>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</si>
  <si>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</si>
  <si>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</si>
  <si>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</si>
  <si>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</si>
  <si>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</si>
  <si>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</si>
  <si>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</si>
  <si>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</si>
  <si>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</si>
  <si>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群馬県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</si>
  <si>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</si>
  <si>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</si>
  <si>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</si>
  <si>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</si>
  <si>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</si>
  <si>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</si>
  <si>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</si>
  <si>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</si>
  <si>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</si>
  <si>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</si>
  <si>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</si>
  <si>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</si>
  <si>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</si>
  <si>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</si>
  <si>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</si>
  <si>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</si>
  <si>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</si>
  <si>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</si>
  <si>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</si>
  <si>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</si>
  <si>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</si>
  <si>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</si>
  <si>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</si>
  <si>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</si>
  <si>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</si>
  <si>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</si>
  <si>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</si>
  <si>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</si>
  <si>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</si>
  <si>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</si>
  <si>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</si>
  <si>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</si>
  <si>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</si>
  <si>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</si>
  <si>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</si>
  <si>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</si>
  <si>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</si>
  <si>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</si>
  <si>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</si>
  <si>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</si>
  <si>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</si>
  <si>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</si>
  <si>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</si>
  <si>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</si>
  <si>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</si>
  <si>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</si>
  <si>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</si>
  <si>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</si>
  <si>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</si>
  <si>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</si>
  <si>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</si>
  <si>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</si>
  <si>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</si>
  <si>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</si>
  <si>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</si>
  <si>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</si>
  <si>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</si>
  <si>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</si>
  <si>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</si>
  <si>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</si>
  <si>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</si>
  <si>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</si>
  <si>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</si>
  <si>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</si>
  <si>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</si>
  <si>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</si>
  <si>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</si>
  <si>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</si>
  <si>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</si>
  <si>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</si>
  <si>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</si>
  <si>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</si>
  <si>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</si>
  <si>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</si>
  <si>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</si>
  <si>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</si>
  <si>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</si>
  <si>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</si>
  <si>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</si>
  <si>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</si>
  <si>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</si>
  <si>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</si>
  <si>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</si>
  <si>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</si>
  <si>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</si>
  <si>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</si>
  <si>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</si>
  <si>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</si>
  <si>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</si>
  <si>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</si>
  <si>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</si>
  <si>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</si>
  <si>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</si>
  <si>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</si>
  <si>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</si>
  <si>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</si>
  <si>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</si>
  <si>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</si>
  <si>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</si>
  <si>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</si>
  <si>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</si>
  <si>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</si>
  <si>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</si>
  <si>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群馬県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</si>
  <si>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</si>
  <si>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</si>
  <si>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</si>
  <si>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</si>
  <si>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</si>
  <si>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</si>
  <si>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</si>
  <si>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</si>
  <si>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</si>
  <si>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</si>
  <si>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</si>
  <si>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</si>
  <si>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</si>
  <si>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</si>
  <si>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</si>
  <si>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</si>
  <si>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</si>
  <si>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</si>
  <si>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</si>
  <si>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</si>
  <si>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</si>
  <si>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</si>
  <si>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</si>
  <si>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</si>
  <si>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</si>
  <si>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</si>
  <si>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</si>
  <si>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</si>
  <si>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</si>
  <si>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</si>
  <si>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</si>
  <si>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</si>
  <si>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</si>
  <si>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</si>
  <si>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</si>
  <si>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</si>
  <si>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</si>
  <si>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</si>
  <si>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</si>
  <si>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</si>
  <si>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</si>
  <si>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</si>
  <si>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</si>
  <si>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</si>
  <si>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</si>
  <si>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</si>
  <si>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</si>
  <si>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</si>
  <si>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</si>
  <si>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</si>
  <si>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</si>
  <si>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</si>
  <si>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</si>
  <si>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</si>
  <si>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</si>
  <si>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</si>
  <si>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</si>
  <si>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</si>
  <si>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</si>
  <si>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</si>
  <si>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</si>
  <si>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</si>
  <si>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</si>
  <si>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</si>
  <si>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</si>
  <si>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</si>
  <si>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</si>
  <si>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</si>
  <si>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</si>
  <si>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</si>
  <si>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</si>
  <si>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</si>
  <si>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</si>
  <si>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</si>
  <si>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</si>
  <si>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</si>
  <si>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</si>
  <si>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</si>
  <si>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</si>
  <si>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</si>
  <si>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</si>
  <si>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</si>
  <si>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</si>
  <si>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</si>
  <si>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</si>
  <si>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</si>
  <si>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</si>
  <si>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</si>
  <si>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</si>
  <si>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</si>
  <si>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</si>
  <si>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</si>
  <si>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</si>
  <si>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</si>
  <si>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</si>
  <si>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</si>
  <si>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</si>
  <si>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</si>
  <si>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</si>
  <si>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</si>
  <si>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</si>
  <si>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</si>
  <si>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</si>
  <si>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</si>
  <si>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</si>
  <si>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</si>
  <si>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</si>
  <si>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</si>
  <si>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</si>
  <si>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</si>
  <si>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</si>
  <si>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</si>
  <si>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</si>
  <si>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</si>
  <si>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</si>
  <si>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</si>
  <si>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</si>
  <si>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</si>
  <si>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</si>
  <si>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</si>
  <si>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</si>
  <si>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</si>
  <si>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</si>
  <si>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</si>
  <si>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</si>
  <si>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</si>
  <si>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</si>
  <si>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</si>
  <si>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</si>
  <si>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</si>
  <si>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</si>
  <si>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</si>
  <si>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</si>
  <si>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</si>
  <si>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</si>
  <si>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</si>
  <si>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</si>
  <si>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</si>
  <si>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</si>
  <si>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</si>
  <si>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</si>
  <si>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</si>
  <si>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</si>
  <si>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</si>
  <si>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</si>
  <si>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</si>
  <si>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</si>
  <si>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</si>
  <si>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</si>
  <si>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</si>
  <si>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</si>
  <si>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群馬県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</si>
  <si>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</si>
  <si>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</si>
  <si>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</si>
  <si>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</si>
  <si>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</si>
  <si>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</si>
  <si>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</si>
  <si>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</si>
  <si>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</si>
  <si>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</si>
  <si>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</si>
  <si>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</si>
  <si>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</si>
  <si>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</si>
  <si>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</si>
  <si>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</si>
  <si>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</si>
  <si>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</si>
  <si>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</si>
  <si>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</si>
  <si>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t>
    <phoneticPr fontId="5"/>
  </si>
  <si>
    <t>-</t>
    <phoneticPr fontId="5"/>
  </si>
  <si>
    <t>農業改良資金</t>
    <phoneticPr fontId="5"/>
  </si>
  <si>
    <t>-</t>
    <phoneticPr fontId="5"/>
  </si>
  <si>
    <t>県有模範林施設費</t>
    <phoneticPr fontId="5"/>
  </si>
  <si>
    <t>小規模企業者等設備導入資金</t>
    <phoneticPr fontId="5"/>
  </si>
  <si>
    <t>用地先行取得</t>
    <phoneticPr fontId="5"/>
  </si>
  <si>
    <t>収入証紙</t>
    <phoneticPr fontId="5"/>
  </si>
  <si>
    <t>林業改善資金</t>
    <phoneticPr fontId="5"/>
  </si>
  <si>
    <t>公債管理</t>
    <phoneticPr fontId="5"/>
  </si>
  <si>
    <t>中小企業振興資金</t>
    <phoneticPr fontId="5"/>
  </si>
  <si>
    <t>新エネルギー</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</si>
  <si>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</si>
  <si>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</si>
  <si>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</si>
  <si>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</si>
  <si>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</si>
  <si>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</si>
  <si>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</si>
  <si>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</si>
  <si>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</si>
  <si>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</si>
  <si>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</si>
  <si>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</si>
  <si>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</si>
  <si>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群馬県国民健康保険特別会計</t>
    <phoneticPr fontId="5"/>
  </si>
  <si>
    <t>電気事業会計</t>
    <phoneticPr fontId="5"/>
  </si>
  <si>
    <t>法適用企業</t>
    <phoneticPr fontId="5"/>
  </si>
  <si>
    <t>工業用水道事業会計</t>
    <phoneticPr fontId="5"/>
  </si>
  <si>
    <t>法適用企業</t>
    <phoneticPr fontId="5"/>
  </si>
  <si>
    <t>水道事業会計</t>
    <phoneticPr fontId="5"/>
  </si>
  <si>
    <t>駐車場事業会計</t>
    <phoneticPr fontId="5"/>
  </si>
  <si>
    <t>施設管理事業会計</t>
    <phoneticPr fontId="5"/>
  </si>
  <si>
    <t>法適用企業</t>
    <phoneticPr fontId="5"/>
  </si>
  <si>
    <t>病院事業会計</t>
    <phoneticPr fontId="5"/>
  </si>
  <si>
    <t>団地造成事業会計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</si>
  <si>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</si>
  <si>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</si>
  <si>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</si>
  <si>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</si>
  <si>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</si>
  <si>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</si>
  <si>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</si>
  <si>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</si>
  <si>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</si>
  <si>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</si>
  <si>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</si>
  <si>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</si>
  <si>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</si>
  <si>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</si>
  <si>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</si>
  <si>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</si>
  <si>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</si>
  <si>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</si>
  <si>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</si>
  <si>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</si>
  <si>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</si>
  <si>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</si>
  <si>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</si>
  <si>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</si>
  <si>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</si>
  <si>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</si>
  <si>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</si>
  <si>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</si>
  <si>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</si>
  <si>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</si>
  <si>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</si>
  <si>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</si>
  <si>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</si>
  <si>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</si>
  <si>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</si>
  <si>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</si>
  <si>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</si>
  <si>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</si>
  <si>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</si>
  <si>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</si>
  <si>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</si>
  <si>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</si>
  <si>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</si>
  <si>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</si>
  <si>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</si>
  <si>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</si>
  <si>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</si>
  <si>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</si>
  <si>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</si>
  <si>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</si>
  <si>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</si>
  <si>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</si>
  <si>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</si>
  <si>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</si>
  <si>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</si>
  <si>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</si>
  <si>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</si>
  <si>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</si>
  <si>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</si>
  <si>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</si>
  <si>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</si>
  <si>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</si>
  <si>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</si>
  <si>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</si>
  <si>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</si>
  <si>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</si>
  <si>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</si>
  <si>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</si>
  <si>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施設管理事業会計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</si>
  <si>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</si>
  <si>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</si>
  <si>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</si>
  <si>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</si>
  <si>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</si>
  <si>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</si>
  <si>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</si>
  <si>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</si>
  <si>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</si>
  <si>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</si>
  <si>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</si>
  <si>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</si>
  <si>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</si>
  <si>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</si>
  <si>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</si>
  <si>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</si>
  <si>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</si>
  <si>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</si>
  <si>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</si>
  <si>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</si>
  <si>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</si>
  <si>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</si>
  <si>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</si>
  <si>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</si>
  <si>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</si>
  <si>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</si>
  <si>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</si>
  <si>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</si>
  <si>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</si>
  <si>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</si>
  <si>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</si>
  <si>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</si>
  <si>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</si>
  <si>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</si>
  <si>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</si>
  <si>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</si>
  <si>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</si>
  <si>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</si>
  <si>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</si>
  <si>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</si>
  <si>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</si>
  <si>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</si>
  <si>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</si>
  <si>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</si>
  <si>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</si>
  <si>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</si>
  <si>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</si>
  <si>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</si>
  <si>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</si>
  <si>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</si>
  <si>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</si>
  <si>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</si>
  <si>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</si>
  <si>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</si>
  <si>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</si>
  <si>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</si>
  <si>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</si>
  <si>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</si>
  <si>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</si>
  <si>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</si>
  <si>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</si>
  <si>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</si>
  <si>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</si>
  <si>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</si>
  <si>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</si>
  <si>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</si>
  <si>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</si>
  <si>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</si>
  <si>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</si>
  <si>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</si>
  <si>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</si>
  <si>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</si>
  <si>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</si>
  <si>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</si>
  <si>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</si>
  <si>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</si>
  <si>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</si>
  <si>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H26</t>
  </si>
  <si>
    <t>H27</t>
  </si>
  <si>
    <t>H28</t>
  </si>
  <si>
    <t>H29</t>
  </si>
  <si>
    <t>H30</t>
  </si>
  <si>
    <t>▲ 0.32</t>
  </si>
  <si>
    <t>▲ 0.88</t>
  </si>
  <si>
    <t>電気事業会計</t>
  </si>
  <si>
    <t>水道事業会計</t>
  </si>
  <si>
    <t>団地造成事業会計</t>
  </si>
  <si>
    <t>病院事業会計</t>
  </si>
  <si>
    <t>群馬県国民健康保険特別会計</t>
  </si>
  <si>
    <t>一般会計</t>
  </si>
  <si>
    <t>工業用水道事業会計</t>
  </si>
  <si>
    <t>施設管理事業会計</t>
  </si>
  <si>
    <t>その他会計（赤字）</t>
  </si>
  <si>
    <t>その他会計（黒字）</t>
  </si>
  <si>
    <t>H25末</t>
    <phoneticPr fontId="2"/>
  </si>
  <si>
    <t>H26末</t>
    <phoneticPr fontId="2"/>
  </si>
  <si>
    <t>H27末</t>
    <phoneticPr fontId="2"/>
  </si>
  <si>
    <t>H28末</t>
    <phoneticPr fontId="2"/>
  </si>
  <si>
    <t>H29末</t>
    <phoneticPr fontId="2"/>
  </si>
  <si>
    <t>地域医療介護総合確保基金</t>
    <rPh sb="0" eb="2">
      <t>チイキ</t>
    </rPh>
    <rPh sb="2" eb="4">
      <t>イリョウ</t>
    </rPh>
    <rPh sb="4" eb="6">
      <t>カイゴ</t>
    </rPh>
    <rPh sb="6" eb="8">
      <t>ソウゴウ</t>
    </rPh>
    <rPh sb="8" eb="10">
      <t>カクホ</t>
    </rPh>
    <rPh sb="10" eb="12">
      <t>キキン</t>
    </rPh>
    <phoneticPr fontId="2"/>
  </si>
  <si>
    <t>地域福祉基金</t>
    <rPh sb="0" eb="2">
      <t>チイキ</t>
    </rPh>
    <rPh sb="2" eb="4">
      <t>フクシ</t>
    </rPh>
    <rPh sb="4" eb="6">
      <t>キキン</t>
    </rPh>
    <phoneticPr fontId="2"/>
  </si>
  <si>
    <t>地域振興基金</t>
    <rPh sb="0" eb="2">
      <t>チイキ</t>
    </rPh>
    <rPh sb="2" eb="4">
      <t>シンコウ</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</si>
  <si>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</si>
  <si>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9">
      <t>アンテイカ</t>
    </rPh>
    <rPh sb="9" eb="11">
      <t>キキン</t>
    </rPh>
    <phoneticPr fontId="2"/>
  </si>
  <si>
    <t>-</t>
    <phoneticPr fontId="2"/>
  </si>
  <si>
    <t>-</t>
    <phoneticPr fontId="2"/>
  </si>
  <si>
    <t>-</t>
    <phoneticPr fontId="2"/>
  </si>
  <si>
    <t>-</t>
    <phoneticPr fontId="2"/>
  </si>
  <si>
    <t>-</t>
    <phoneticPr fontId="2"/>
  </si>
  <si>
    <t>群馬県私学振興会</t>
    <rPh sb="0" eb="3">
      <t>グンマケン</t>
    </rPh>
    <rPh sb="3" eb="5">
      <t>シガク</t>
    </rPh>
    <rPh sb="5" eb="7">
      <t>シンコウ</t>
    </rPh>
    <rPh sb="7" eb="8">
      <t>カイ</t>
    </rPh>
    <phoneticPr fontId="10"/>
  </si>
  <si>
    <t>群馬県消防協会</t>
    <rPh sb="0" eb="3">
      <t>グンマケン</t>
    </rPh>
    <rPh sb="3" eb="5">
      <t>ショウボウ</t>
    </rPh>
    <rPh sb="5" eb="7">
      <t>キョウカイ</t>
    </rPh>
    <phoneticPr fontId="10"/>
  </si>
  <si>
    <t>群馬県長寿社会づくり財団</t>
    <rPh sb="0" eb="3">
      <t>グンマケン</t>
    </rPh>
    <rPh sb="3" eb="5">
      <t>チョウジュ</t>
    </rPh>
    <rPh sb="5" eb="7">
      <t>シャカイ</t>
    </rPh>
    <rPh sb="10" eb="12">
      <t>ザイダン</t>
    </rPh>
    <phoneticPr fontId="10"/>
  </si>
  <si>
    <t>群馬県児童健全育成事業団</t>
    <rPh sb="0" eb="3">
      <t>グンマケン</t>
    </rPh>
    <rPh sb="3" eb="5">
      <t>ジドウ</t>
    </rPh>
    <rPh sb="5" eb="7">
      <t>ケンゼン</t>
    </rPh>
    <rPh sb="7" eb="9">
      <t>イクセイ</t>
    </rPh>
    <rPh sb="9" eb="12">
      <t>ジギョウダン</t>
    </rPh>
    <phoneticPr fontId="10"/>
  </si>
  <si>
    <t>群馬県生活衛生営業指導センター</t>
    <rPh sb="0" eb="3">
      <t>グンマケン</t>
    </rPh>
    <rPh sb="3" eb="5">
      <t>セイカツ</t>
    </rPh>
    <rPh sb="5" eb="7">
      <t>エイセイ</t>
    </rPh>
    <rPh sb="7" eb="9">
      <t>エイギョウ</t>
    </rPh>
    <rPh sb="9" eb="11">
      <t>シドウ</t>
    </rPh>
    <phoneticPr fontId="10"/>
  </si>
  <si>
    <t>群馬県森林・緑整備基金</t>
    <rPh sb="0" eb="3">
      <t>グンマケン</t>
    </rPh>
    <rPh sb="3" eb="5">
      <t>シンリン</t>
    </rPh>
    <rPh sb="6" eb="7">
      <t>ミドリ</t>
    </rPh>
    <rPh sb="7" eb="9">
      <t>セイビ</t>
    </rPh>
    <rPh sb="9" eb="11">
      <t>キキン</t>
    </rPh>
    <phoneticPr fontId="10"/>
  </si>
  <si>
    <t>尾瀬保護財団</t>
    <rPh sb="0" eb="2">
      <t>オゼ</t>
    </rPh>
    <rPh sb="2" eb="4">
      <t>ホゴ</t>
    </rPh>
    <rPh sb="4" eb="6">
      <t>ザイダン</t>
    </rPh>
    <phoneticPr fontId="10"/>
  </si>
  <si>
    <t>○</t>
    <phoneticPr fontId="2"/>
  </si>
  <si>
    <t>群馬県農業公社</t>
    <rPh sb="0" eb="3">
      <t>グンマケン</t>
    </rPh>
    <rPh sb="3" eb="5">
      <t>ノウギョウ</t>
    </rPh>
    <rPh sb="5" eb="7">
      <t>コウシャ</t>
    </rPh>
    <phoneticPr fontId="10"/>
  </si>
  <si>
    <t>群馬県蚕糸振興協会</t>
    <rPh sb="0" eb="3">
      <t>グンマケン</t>
    </rPh>
    <rPh sb="3" eb="5">
      <t>サンシ</t>
    </rPh>
    <rPh sb="5" eb="7">
      <t>シンコウ</t>
    </rPh>
    <rPh sb="7" eb="9">
      <t>キョウカイ</t>
    </rPh>
    <phoneticPr fontId="10"/>
  </si>
  <si>
    <t>群馬県青果物生産出荷安定基金協会</t>
    <rPh sb="0" eb="3">
      <t>グンマケン</t>
    </rPh>
    <rPh sb="3" eb="6">
      <t>セイカブツ</t>
    </rPh>
    <rPh sb="6" eb="8">
      <t>セイサン</t>
    </rPh>
    <rPh sb="8" eb="10">
      <t>シュッカ</t>
    </rPh>
    <rPh sb="10" eb="12">
      <t>アンテイ</t>
    </rPh>
    <rPh sb="12" eb="14">
      <t>キキン</t>
    </rPh>
    <rPh sb="14" eb="16">
      <t>キョウカイ</t>
    </rPh>
    <phoneticPr fontId="10"/>
  </si>
  <si>
    <t>群馬県漁業増殖基金協会</t>
    <rPh sb="0" eb="3">
      <t>グンマケン</t>
    </rPh>
    <rPh sb="3" eb="5">
      <t>ギョギョウ</t>
    </rPh>
    <rPh sb="5" eb="7">
      <t>ゾウショク</t>
    </rPh>
    <rPh sb="7" eb="9">
      <t>キキン</t>
    </rPh>
    <rPh sb="9" eb="11">
      <t>キョウカイ</t>
    </rPh>
    <phoneticPr fontId="10"/>
  </si>
  <si>
    <t>群馬県馬事公苑</t>
    <rPh sb="0" eb="3">
      <t>グンマケン</t>
    </rPh>
    <rPh sb="3" eb="5">
      <t>バジ</t>
    </rPh>
    <rPh sb="5" eb="7">
      <t>コウエン</t>
    </rPh>
    <phoneticPr fontId="10"/>
  </si>
  <si>
    <t>群馬県産業支援機構</t>
    <rPh sb="0" eb="3">
      <t>グンマケン</t>
    </rPh>
    <rPh sb="3" eb="5">
      <t>サンギョウ</t>
    </rPh>
    <rPh sb="5" eb="7">
      <t>シエン</t>
    </rPh>
    <rPh sb="7" eb="9">
      <t>キコウ</t>
    </rPh>
    <phoneticPr fontId="10"/>
  </si>
  <si>
    <t>群馬県勤労福祉センター</t>
    <rPh sb="0" eb="3">
      <t>グンマケン</t>
    </rPh>
    <rPh sb="3" eb="5">
      <t>キンロウ</t>
    </rPh>
    <rPh sb="5" eb="7">
      <t>フクシ</t>
    </rPh>
    <phoneticPr fontId="10"/>
  </si>
  <si>
    <t>群馬県観光物産国際協会</t>
    <rPh sb="0" eb="3">
      <t>グンマケン</t>
    </rPh>
    <rPh sb="3" eb="5">
      <t>カンコウ</t>
    </rPh>
    <rPh sb="5" eb="7">
      <t>ブッサン</t>
    </rPh>
    <rPh sb="7" eb="9">
      <t>コクサイ</t>
    </rPh>
    <rPh sb="9" eb="11">
      <t>キョウカイ</t>
    </rPh>
    <phoneticPr fontId="10"/>
  </si>
  <si>
    <t>武尊山観光開発</t>
    <rPh sb="0" eb="1">
      <t>ブ</t>
    </rPh>
    <rPh sb="1" eb="2">
      <t>ソン</t>
    </rPh>
    <rPh sb="2" eb="3">
      <t>ヤマ</t>
    </rPh>
    <rPh sb="3" eb="5">
      <t>カンコウ</t>
    </rPh>
    <rPh sb="5" eb="7">
      <t>カイハツ</t>
    </rPh>
    <phoneticPr fontId="10"/>
  </si>
  <si>
    <t>群馬県住宅供給公社</t>
  </si>
  <si>
    <t>群馬県育英会</t>
  </si>
  <si>
    <t>群馬県青少年育成事業団</t>
  </si>
  <si>
    <t>群馬県教育文化事業団</t>
  </si>
  <si>
    <t>群馬県スポーツ協会</t>
  </si>
  <si>
    <t>群馬県防犯協会</t>
  </si>
  <si>
    <t>群馬県暴力追放運動推進センター</t>
  </si>
  <si>
    <t>○</t>
    <phoneticPr fontId="2"/>
  </si>
  <si>
    <t>群馬県公立大学法人</t>
    <rPh sb="0" eb="3">
      <t>グンマケン</t>
    </rPh>
    <rPh sb="3" eb="5">
      <t>コウリツ</t>
    </rPh>
    <rPh sb="5" eb="7">
      <t>ダイガク</t>
    </rPh>
    <rPh sb="7" eb="9">
      <t>ホウジン</t>
    </rPh>
    <phoneticPr fontId="2"/>
  </si>
  <si>
    <t>▲ 0</t>
    <phoneticPr fontId="2"/>
  </si>
  <si>
    <t>-</t>
    <phoneticPr fontId="2"/>
  </si>
  <si>
    <t>-</t>
    <phoneticPr fontId="2"/>
  </si>
  <si>
    <t>高崎工業団地造成組合</t>
    <rPh sb="0" eb="2">
      <t>タカサキ</t>
    </rPh>
    <rPh sb="2" eb="4">
      <t>コウギョウ</t>
    </rPh>
    <rPh sb="4" eb="6">
      <t>ダンチ</t>
    </rPh>
    <rPh sb="6" eb="8">
      <t>ゾウセイ</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</si>
  <si>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</si>
  <si>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</si>
  <si>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</si>
  <si>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・将来負担比率、有形固定資産減価償却率ともにグループ平均より低い数値となっている。
・新規県債発行額を抑制し、将来の公債費負担の軽減を図っていくとともに、公共施設等の機能集約、長寿命化、利活用促進等の取組を総合的に進め、公共施設の適切な管理に努めていく。</t>
    <rPh sb="1" eb="3">
      <t>ショウライ</t>
    </rPh>
    <rPh sb="3" eb="5">
      <t>フタン</t>
    </rPh>
    <rPh sb="5" eb="7">
      <t>ヒリツ</t>
    </rPh>
    <rPh sb="8" eb="10">
      <t>ユウケイ</t>
    </rPh>
    <rPh sb="10" eb="14">
      <t>コテイシサン</t>
    </rPh>
    <rPh sb="14" eb="16">
      <t>ゲンカ</t>
    </rPh>
    <rPh sb="16" eb="19">
      <t>ショウキャクリツ</t>
    </rPh>
    <rPh sb="26" eb="28">
      <t>ヘイキン</t>
    </rPh>
    <rPh sb="30" eb="31">
      <t>ヒク</t>
    </rPh>
    <rPh sb="32" eb="34">
      <t>スウチ</t>
    </rPh>
    <rPh sb="43" eb="45">
      <t>シンキ</t>
    </rPh>
    <rPh sb="45" eb="47">
      <t>ケンサイ</t>
    </rPh>
    <rPh sb="47" eb="50">
      <t>ハッコウガク</t>
    </rPh>
    <rPh sb="51" eb="53">
      <t>ヨクセイ</t>
    </rPh>
    <rPh sb="55" eb="57">
      <t>ショウライ</t>
    </rPh>
    <rPh sb="58" eb="61">
      <t>コウサイヒ</t>
    </rPh>
    <rPh sb="61" eb="63">
      <t>フタン</t>
    </rPh>
    <rPh sb="64" eb="66">
      <t>ケイゲン</t>
    </rPh>
    <rPh sb="67" eb="68">
      <t>ハカ</t>
    </rPh>
    <rPh sb="107" eb="108">
      <t>スス</t>
    </rPh>
    <rPh sb="110" eb="112">
      <t>コウキョウ</t>
    </rPh>
    <rPh sb="112" eb="114">
      <t>シセツ</t>
    </rPh>
    <rPh sb="115" eb="117">
      <t>テキセツ</t>
    </rPh>
    <rPh sb="118" eb="120">
      <t>カンリ</t>
    </rPh>
    <rPh sb="121" eb="12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</si>
  <si>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</si>
  <si>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</si>
  <si>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</si>
  <si>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</si>
  <si>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</si>
  <si>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</si>
  <si>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・平成30年度は平成29年度から将来負担比率については3.5ポイント悪化、実質公債費比率については0.3ポイント改善した。
・将来負担比率、実質公債費比率ともにグループ平均より低い数値となっている。
・R元年度以降については、臨時財政対策債の残高が増加していくことが見込まれるとともに、コンベンション施設「Ｇメッセ群馬」等の事業増もあることから、後年度に過度の公債費負担を負わせることのないよう、引き続き、適正な県債管理に努めていく。</t>
    <rPh sb="1" eb="3">
      <t>ヘイセイ</t>
    </rPh>
    <rPh sb="5" eb="7">
      <t>ネンド</t>
    </rPh>
    <rPh sb="8" eb="10">
      <t>ヘイセイ</t>
    </rPh>
    <rPh sb="12" eb="14">
      <t>ネンド</t>
    </rPh>
    <rPh sb="16" eb="18">
      <t>ショウライ</t>
    </rPh>
    <rPh sb="18" eb="20">
      <t>フタン</t>
    </rPh>
    <rPh sb="20" eb="22">
      <t>ヒリツ</t>
    </rPh>
    <rPh sb="34" eb="36">
      <t>アッカ</t>
    </rPh>
    <rPh sb="37" eb="39">
      <t>ジッシツ</t>
    </rPh>
    <rPh sb="39" eb="42">
      <t>コウサイヒ</t>
    </rPh>
    <rPh sb="42" eb="44">
      <t>ヒリツ</t>
    </rPh>
    <rPh sb="56" eb="58">
      <t>カイゼン</t>
    </rPh>
    <rPh sb="63" eb="65">
      <t>ショウライ</t>
    </rPh>
    <rPh sb="65" eb="67">
      <t>フタン</t>
    </rPh>
    <rPh sb="67" eb="69">
      <t>ヒリツ</t>
    </rPh>
    <rPh sb="70" eb="72">
      <t>ジッシツ</t>
    </rPh>
    <rPh sb="72" eb="75">
      <t>コウサイヒ</t>
    </rPh>
    <rPh sb="75" eb="77">
      <t>ヒリツ</t>
    </rPh>
    <rPh sb="84" eb="86">
      <t>ヘイキン</t>
    </rPh>
    <rPh sb="88" eb="89">
      <t>ヒク</t>
    </rPh>
    <rPh sb="90" eb="92">
      <t>スウチ</t>
    </rPh>
    <rPh sb="102" eb="103">
      <t>ガン</t>
    </rPh>
    <rPh sb="160" eb="161">
      <t>トウ</t>
    </rPh>
    <rPh sb="164" eb="165">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</si>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</sst>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07" xfId="15"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5"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8316-4F39-A25C-BD263920AE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61194</c:v>
                </c:pt>
                <c:pt idx="1">
                  <c:v>58252</c:v>
                </c:pt>
                <c:pt idx="2">
                  <c:v>58639</c:v>
                </c:pt>
                <c:pt idx="3">
                  <c:v>61451</c:v>
                </c:pt>
                <c:pt idx="4">
                  <c:v>64428</c:v>
                </c:pt>
              </c:numCache>
            </c:numRef>
          </c:val>
          <c:smooth val="0"/>
          <c:extLst>
            <c:ext xmlns:c16="http://schemas.microsoft.com/office/drawing/2014/chart" uri="{C3380CC4-5D6E-409C-BE32-E72D297353CC}">
              <c16:uniqueId val="{00000001-8316-4F39-A25C-BD263920AEFF}"/>
            </c:ext>
          </c:extLst>
        </c:ser>
        <c:dLbls>
          <c:showLegendKey val="0"/>
          <c:showVal val="0"/>
          <c:showCatName val="0"/>
          <c:showSerName val="0"/>
          <c:showPercent val="0"/>
          <c:showBubbleSize val="0"/>
        </c:dLbls>
        <c:marker val="1"/>
        <c:smooth val="0"/>
        <c:axId val="190199064"/>
        <c:axId val="190199848"/>
      </c:lineChart>
      <c:catAx>
        <c:axId val="190199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99848"/>
        <c:crosses val="autoZero"/>
        <c:auto val="1"/>
        <c:lblAlgn val="ctr"/>
        <c:lblOffset val="100"/>
        <c:tickLblSkip val="1"/>
        <c:tickMarkSkip val="1"/>
        <c:noMultiLvlLbl val="0"/>
      </c:catAx>
      <c:valAx>
        <c:axId val="1901998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99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1.0900000000000001</c:v>
                </c:pt>
                <c:pt idx="1">
                  <c:v>0.98</c:v>
                </c:pt>
                <c:pt idx="2">
                  <c:v>0.94</c:v>
                </c:pt>
                <c:pt idx="3">
                  <c:v>0.92</c:v>
                </c:pt>
                <c:pt idx="4">
                  <c:v>0.8</c:v>
                </c:pt>
              </c:numCache>
            </c:numRef>
          </c:val>
          <c:extLst>
            <c:ext xmlns:c16="http://schemas.microsoft.com/office/drawing/2014/chart" uri="{C3380CC4-5D6E-409C-BE32-E72D297353CC}">
              <c16:uniqueId val="{00000000-B15F-4D54-8C63-4C34198B0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c:v>
                </c:pt>
                <c:pt idx="1">
                  <c:v>2.88</c:v>
                </c:pt>
                <c:pt idx="2">
                  <c:v>2.0499999999999998</c:v>
                </c:pt>
                <c:pt idx="3">
                  <c:v>2.41</c:v>
                </c:pt>
                <c:pt idx="4">
                  <c:v>3.14</c:v>
                </c:pt>
              </c:numCache>
            </c:numRef>
          </c:val>
          <c:extLst>
            <c:ext xmlns:c16="http://schemas.microsoft.com/office/drawing/2014/chart" uri="{C3380CC4-5D6E-409C-BE32-E72D297353CC}">
              <c16:uniqueId val="{00000001-B15F-4D54-8C63-4C34198B0008}"/>
            </c:ext>
          </c:extLst>
        </c:ser>
        <c:dLbls>
          <c:showLegendKey val="0"/>
          <c:showVal val="0"/>
          <c:showCatName val="0"/>
          <c:showSerName val="0"/>
          <c:showPercent val="0"/>
          <c:showBubbleSize val="0"/>
        </c:dLbls>
        <c:gapWidth val="250"/>
        <c:overlap val="100"/>
        <c:axId val="189593712"/>
        <c:axId val="189593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-0.32</c:v>
                </c:pt>
                <c:pt idx="2">
                  <c:v>-0.88</c:v>
                </c:pt>
                <c:pt idx="3">
                  <c:v>0.35</c:v>
                </c:pt>
                <c:pt idx="4">
                  <c:v>0.57999999999999996</c:v>
                </c:pt>
              </c:numCache>
            </c:numRef>
          </c:val>
          <c:smooth val="0"/>
          <c:extLst>
            <c:ext xmlns:c16="http://schemas.microsoft.com/office/drawing/2014/chart" uri="{C3380CC4-5D6E-409C-BE32-E72D297353CC}">
              <c16:uniqueId val="{00000002-B15F-4D54-8C63-4C34198B0008}"/>
            </c:ext>
          </c:extLst>
        </c:ser>
        <c:dLbls>
          <c:showLegendKey val="0"/>
          <c:showVal val="0"/>
          <c:showCatName val="0"/>
          <c:showSerName val="0"/>
          <c:showPercent val="0"/>
          <c:showBubbleSize val="0"/>
        </c:dLbls>
        <c:marker val="1"/>
        <c:smooth val="0"/>
        <c:axId val="189593712"/>
        <c:axId val="189593320"/>
      </c:lineChart>
      <c:catAx>
        <c:axId val="18959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593320"/>
        <c:crosses val="autoZero"/>
        <c:auto val="1"/>
        <c:lblAlgn val="ctr"/>
        <c:lblOffset val="100"/>
        <c:tickLblSkip val="1"/>
        <c:tickMarkSkip val="1"/>
        <c:noMultiLvlLbl val="0"/>
      </c:catAx>
      <c:valAx>
        <c:axId val="18959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9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0.23</c:v>
                </c:pt>
                <c:pt idx="2">
                  <c:v>#N/A</c:v>
                </c:pt>
                <c:pt idx="3">
                  <c:v>0.22</c:v>
                </c:pt>
                <c:pt idx="4">
                  <c:v>#N/A</c:v>
                </c:pt>
                <c:pt idx="5">
                  <c:v>0.23</c:v>
                </c:pt>
                <c:pt idx="6">
                  <c:v>#N/A</c:v>
                </c:pt>
                <c:pt idx="7">
                  <c:v>0.22</c:v>
                </c:pt>
                <c:pt idx="8">
                  <c:v>#N/A</c:v>
                </c:pt>
                <c:pt idx="9">
                  <c:v>0.22</c:v>
                </c:pt>
              </c:numCache>
            </c:numRef>
          </c:val>
          <c:extLst>
            <c:ext xmlns:c16="http://schemas.microsoft.com/office/drawing/2014/chart" uri="{C3380CC4-5D6E-409C-BE32-E72D297353CC}">
              <c16:uniqueId val="{00000000-C923-4B34-B1AC-209C1BE865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23-4B34-B1AC-209C1BE86540}"/>
            </c:ext>
          </c:extLst>
        </c:ser>
        <c:ser>
          <c:idx val="2"/>
          <c:order val="2"/>
          <c:tx>
            <c:strRef>
              <c:f>データシート!$A$29</c:f>
              <c:strCache>
                <c:ptCount val="1"/>
                <c:pt idx="0">
                  <c:v>施設管理事業会計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0.13</c:v>
                </c:pt>
                <c:pt idx="4">
                  <c:v>#N/A</c:v>
                </c:pt>
                <c:pt idx="5">
                  <c:v>0.18</c:v>
                </c:pt>
                <c:pt idx="6">
                  <c:v>#N/A</c:v>
                </c:pt>
                <c:pt idx="7">
                  <c:v>0.18</c:v>
                </c:pt>
                <c:pt idx="8">
                  <c:v>#N/A</c:v>
                </c:pt>
                <c:pt idx="9">
                  <c:v>0.21</c:v>
                </c:pt>
              </c:numCache>
            </c:numRef>
          </c:val>
          <c:extLst>
            <c:ext xmlns:c16="http://schemas.microsoft.com/office/drawing/2014/chart" uri="{C3380CC4-5D6E-409C-BE32-E72D297353CC}">
              <c16:uniqueId val="{00000002-C923-4B34-B1AC-209C1BE86540}"/>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0.17</c:v>
                </c:pt>
                <c:pt idx="4">
                  <c:v>#N/A</c:v>
                </c:pt>
                <c:pt idx="5">
                  <c:v>0.13</c:v>
                </c:pt>
                <c:pt idx="6">
                  <c:v>#N/A</c:v>
                </c:pt>
                <c:pt idx="7">
                  <c:v>0.21</c:v>
                </c:pt>
                <c:pt idx="8">
                  <c:v>#N/A</c:v>
                </c:pt>
                <c:pt idx="9">
                  <c:v>0.28000000000000003</c:v>
                </c:pt>
              </c:numCache>
            </c:numRef>
          </c:val>
          <c:extLst>
            <c:ext xmlns:c16="http://schemas.microsoft.com/office/drawing/2014/chart" uri="{C3380CC4-5D6E-409C-BE32-E72D297353CC}">
              <c16:uniqueId val="{00000003-C923-4B34-B1AC-209C1BE8654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0.77</c:v>
                </c:pt>
                <c:pt idx="4">
                  <c:v>#N/A</c:v>
                </c:pt>
                <c:pt idx="5">
                  <c:v>0.74</c:v>
                </c:pt>
                <c:pt idx="6">
                  <c:v>#N/A</c:v>
                </c:pt>
                <c:pt idx="7">
                  <c:v>0.71</c:v>
                </c:pt>
                <c:pt idx="8">
                  <c:v>#N/A</c:v>
                </c:pt>
                <c:pt idx="9">
                  <c:v>0.63</c:v>
                </c:pt>
              </c:numCache>
            </c:numRef>
          </c:val>
          <c:extLst>
            <c:ext xmlns:c16="http://schemas.microsoft.com/office/drawing/2014/chart" uri="{C3380CC4-5D6E-409C-BE32-E72D297353CC}">
              <c16:uniqueId val="{00000004-C923-4B34-B1AC-209C1BE86540}"/>
            </c:ext>
          </c:extLst>
        </c:ser>
        <c:ser>
          <c:idx val="5"/>
          <c:order val="5"/>
          <c:tx>
            <c:strRef>
              <c:f>データシート!$A$32</c:f>
              <c:strCache>
                <c:ptCount val="1"/>
                <c:pt idx="0">
                  <c:v>群馬県国民健康保険特別会計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1.06</c:v>
                </c:pt>
              </c:numCache>
            </c:numRef>
          </c:val>
          <c:extLst>
            <c:ext xmlns:c16="http://schemas.microsoft.com/office/drawing/2014/chart" uri="{C3380CC4-5D6E-409C-BE32-E72D297353CC}">
              <c16:uniqueId val="{00000005-C923-4B34-B1AC-209C1BE8654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1.74</c:v>
                </c:pt>
                <c:pt idx="2">
                  <c:v>#N/A</c:v>
                </c:pt>
                <c:pt idx="3">
                  <c:v>1.66</c:v>
                </c:pt>
                <c:pt idx="4">
                  <c:v>#N/A</c:v>
                </c:pt>
                <c:pt idx="5">
                  <c:v>1.6</c:v>
                </c:pt>
                <c:pt idx="6">
                  <c:v>#N/A</c:v>
                </c:pt>
                <c:pt idx="7">
                  <c:v>1.22</c:v>
                </c:pt>
                <c:pt idx="8">
                  <c:v>#N/A</c:v>
                </c:pt>
                <c:pt idx="9">
                  <c:v>1.1299999999999999</c:v>
                </c:pt>
              </c:numCache>
            </c:numRef>
          </c:val>
          <c:extLst>
            <c:ext xmlns:c16="http://schemas.microsoft.com/office/drawing/2014/chart" uri="{C3380CC4-5D6E-409C-BE32-E72D297353CC}">
              <c16:uniqueId val="{00000006-C923-4B34-B1AC-209C1BE86540}"/>
            </c:ext>
          </c:extLst>
        </c:ser>
        <c:ser>
          <c:idx val="7"/>
          <c:order val="7"/>
          <c:tx>
            <c:strRef>
              <c:f>データシート!$A$34</c:f>
              <c:strCache>
                <c:ptCount val="1"/>
                <c:pt idx="0">
                  <c:v>団地造成事業会計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2.67</c:v>
                </c:pt>
                <c:pt idx="2">
                  <c:v>#N/A</c:v>
                </c:pt>
                <c:pt idx="3">
                  <c:v>3.24</c:v>
                </c:pt>
                <c:pt idx="4">
                  <c:v>#N/A</c:v>
                </c:pt>
                <c:pt idx="5">
                  <c:v>3.34</c:v>
                </c:pt>
                <c:pt idx="6">
                  <c:v>#N/A</c:v>
                </c:pt>
                <c:pt idx="7">
                  <c:v>3.66</c:v>
                </c:pt>
                <c:pt idx="8">
                  <c:v>#N/A</c:v>
                </c:pt>
                <c:pt idx="9">
                  <c:v>3.65</c:v>
                </c:pt>
              </c:numCache>
            </c:numRef>
          </c:val>
          <c:extLst>
            <c:ext xmlns:c16="http://schemas.microsoft.com/office/drawing/2014/chart" uri="{C3380CC4-5D6E-409C-BE32-E72D297353CC}">
              <c16:uniqueId val="{00000007-C923-4B34-B1AC-209C1BE865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c:v>
                </c:pt>
                <c:pt idx="2">
                  <c:v>#N/A</c:v>
                </c:pt>
                <c:pt idx="3">
                  <c:v>3.68</c:v>
                </c:pt>
                <c:pt idx="4">
                  <c:v>#N/A</c:v>
                </c:pt>
                <c:pt idx="5">
                  <c:v>3.82</c:v>
                </c:pt>
                <c:pt idx="6">
                  <c:v>#N/A</c:v>
                </c:pt>
                <c:pt idx="7">
                  <c:v>3.69</c:v>
                </c:pt>
                <c:pt idx="8">
                  <c:v>#N/A</c:v>
                </c:pt>
                <c:pt idx="9">
                  <c:v>3.93</c:v>
                </c:pt>
              </c:numCache>
            </c:numRef>
          </c:val>
          <c:extLst>
            <c:ext xmlns:c16="http://schemas.microsoft.com/office/drawing/2014/chart" uri="{C3380CC4-5D6E-409C-BE32-E72D297353CC}">
              <c16:uniqueId val="{00000008-C923-4B34-B1AC-209C1BE86540}"/>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6.99</c:v>
                </c:pt>
                <c:pt idx="4">
                  <c:v>#N/A</c:v>
                </c:pt>
                <c:pt idx="5">
                  <c:v>7.32</c:v>
                </c:pt>
                <c:pt idx="6">
                  <c:v>#N/A</c:v>
                </c:pt>
                <c:pt idx="7">
                  <c:v>7.32</c:v>
                </c:pt>
                <c:pt idx="8">
                  <c:v>#N/A</c:v>
                </c:pt>
                <c:pt idx="9">
                  <c:v>7.7</c:v>
                </c:pt>
              </c:numCache>
            </c:numRef>
          </c:val>
          <c:extLst>
            <c:ext xmlns:c16="http://schemas.microsoft.com/office/drawing/2014/chart" uri="{C3380CC4-5D6E-409C-BE32-E72D297353CC}">
              <c16:uniqueId val="{00000009-C923-4B34-B1AC-209C1BE86540}"/>
            </c:ext>
          </c:extLst>
        </c:ser>
        <c:dLbls>
          <c:showLegendKey val="0"/>
          <c:showVal val="0"/>
          <c:showCatName val="0"/>
          <c:showSerName val="0"/>
          <c:showPercent val="0"/>
          <c:showBubbleSize val="0"/>
        </c:dLbls>
        <c:gapWidth val="150"/>
        <c:overlap val="100"/>
        <c:axId val="254192504"/>
        <c:axId val="254192896"/>
      </c:barChart>
      <c:catAx>
        <c:axId val="25419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192896"/>
        <c:crosses val="autoZero"/>
        <c:auto val="1"/>
        <c:lblAlgn val="ctr"/>
        <c:lblOffset val="100"/>
        <c:tickLblSkip val="1"/>
        <c:tickMarkSkip val="1"/>
        <c:noMultiLvlLbl val="0"/>
      </c:catAx>
      <c:valAx>
        <c:axId val="25419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92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60315</c:v>
                </c:pt>
                <c:pt idx="5">
                  <c:v>63011</c:v>
                </c:pt>
                <c:pt idx="8">
                  <c:v>65092</c:v>
                </c:pt>
                <c:pt idx="11">
                  <c:v>66516</c:v>
                </c:pt>
                <c:pt idx="14">
                  <c:v>66518</c:v>
                </c:pt>
              </c:numCache>
            </c:numRef>
          </c:val>
          <c:extLst>
            <c:ext xmlns:c16="http://schemas.microsoft.com/office/drawing/2014/chart" uri="{C3380CC4-5D6E-409C-BE32-E72D297353CC}">
              <c16:uniqueId val="{00000000-051C-4D88-B402-124942F8A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10</c:v>
                </c:pt>
                <c:pt idx="3">
                  <c:v>4</c:v>
                </c:pt>
                <c:pt idx="6">
                  <c:v>2</c:v>
                </c:pt>
                <c:pt idx="9">
                  <c:v>1</c:v>
                </c:pt>
                <c:pt idx="12">
                  <c:v>1</c:v>
                </c:pt>
              </c:numCache>
            </c:numRef>
          </c:val>
          <c:extLst>
            <c:ext xmlns:c16="http://schemas.microsoft.com/office/drawing/2014/chart" uri="{C3380CC4-5D6E-409C-BE32-E72D297353CC}">
              <c16:uniqueId val="{00000001-051C-4D88-B402-124942F8A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1804</c:v>
                </c:pt>
                <c:pt idx="3">
                  <c:v>1827</c:v>
                </c:pt>
                <c:pt idx="6">
                  <c:v>1811</c:v>
                </c:pt>
                <c:pt idx="9">
                  <c:v>1804</c:v>
                </c:pt>
                <c:pt idx="12">
                  <c:v>1802</c:v>
                </c:pt>
              </c:numCache>
            </c:numRef>
          </c:val>
          <c:extLst>
            <c:ext xmlns:c16="http://schemas.microsoft.com/office/drawing/2014/chart" uri="{C3380CC4-5D6E-409C-BE32-E72D297353CC}">
              <c16:uniqueId val="{00000002-051C-4D88-B402-124942F8A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1C-4D88-B402-124942F8A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2525</c:v>
                </c:pt>
                <c:pt idx="3">
                  <c:v>2430</c:v>
                </c:pt>
                <c:pt idx="6">
                  <c:v>2564</c:v>
                </c:pt>
                <c:pt idx="9">
                  <c:v>2624</c:v>
                </c:pt>
                <c:pt idx="12">
                  <c:v>2675</c:v>
                </c:pt>
              </c:numCache>
            </c:numRef>
          </c:val>
          <c:extLst>
            <c:ext xmlns:c16="http://schemas.microsoft.com/office/drawing/2014/chart" uri="{C3380CC4-5D6E-409C-BE32-E72D297353CC}">
              <c16:uniqueId val="{00000004-051C-4D88-B402-124942F8A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9433</c:v>
                </c:pt>
                <c:pt idx="3">
                  <c:v>10767</c:v>
                </c:pt>
                <c:pt idx="6">
                  <c:v>12067</c:v>
                </c:pt>
                <c:pt idx="9">
                  <c:v>13333</c:v>
                </c:pt>
                <c:pt idx="12">
                  <c:v>14600</c:v>
                </c:pt>
              </c:numCache>
            </c:numRef>
          </c:val>
          <c:extLst>
            <c:ext xmlns:c16="http://schemas.microsoft.com/office/drawing/2014/chart" uri="{C3380CC4-5D6E-409C-BE32-E72D297353CC}">
              <c16:uniqueId val="{00000005-051C-4D88-B402-124942F8A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1C-4D88-B402-124942F8A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91228</c:v>
                </c:pt>
                <c:pt idx="3">
                  <c:v>92018</c:v>
                </c:pt>
                <c:pt idx="6">
                  <c:v>92127</c:v>
                </c:pt>
                <c:pt idx="9">
                  <c:v>92051</c:v>
                </c:pt>
                <c:pt idx="12">
                  <c:v>87873</c:v>
                </c:pt>
              </c:numCache>
            </c:numRef>
          </c:val>
          <c:extLst>
            <c:ext xmlns:c16="http://schemas.microsoft.com/office/drawing/2014/chart" uri="{C3380CC4-5D6E-409C-BE32-E72D297353CC}">
              <c16:uniqueId val="{00000007-051C-4D88-B402-124942F8A295}"/>
            </c:ext>
          </c:extLst>
        </c:ser>
        <c:dLbls>
          <c:showLegendKey val="0"/>
          <c:showVal val="0"/>
          <c:showCatName val="0"/>
          <c:showSerName val="0"/>
          <c:showPercent val="0"/>
          <c:showBubbleSize val="0"/>
        </c:dLbls>
        <c:gapWidth val="100"/>
        <c:overlap val="100"/>
        <c:axId val="254193680"/>
        <c:axId val="254194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44685</c:v>
                </c:pt>
                <c:pt idx="2">
                  <c:v>#N/A</c:v>
                </c:pt>
                <c:pt idx="3">
                  <c:v>#N/A</c:v>
                </c:pt>
                <c:pt idx="4">
                  <c:v>44035</c:v>
                </c:pt>
                <c:pt idx="5">
                  <c:v>#N/A</c:v>
                </c:pt>
                <c:pt idx="6">
                  <c:v>#N/A</c:v>
                </c:pt>
                <c:pt idx="7">
                  <c:v>43479</c:v>
                </c:pt>
                <c:pt idx="8">
                  <c:v>#N/A</c:v>
                </c:pt>
                <c:pt idx="9">
                  <c:v>#N/A</c:v>
                </c:pt>
                <c:pt idx="10">
                  <c:v>43297</c:v>
                </c:pt>
                <c:pt idx="11">
                  <c:v>#N/A</c:v>
                </c:pt>
                <c:pt idx="12">
                  <c:v>#N/A</c:v>
                </c:pt>
                <c:pt idx="13">
                  <c:v>40433</c:v>
                </c:pt>
                <c:pt idx="14">
                  <c:v>#N/A</c:v>
                </c:pt>
              </c:numCache>
            </c:numRef>
          </c:val>
          <c:smooth val="0"/>
          <c:extLst>
            <c:ext xmlns:c16="http://schemas.microsoft.com/office/drawing/2014/chart" uri="{C3380CC4-5D6E-409C-BE32-E72D297353CC}">
              <c16:uniqueId val="{00000008-051C-4D88-B402-124942F8A295}"/>
            </c:ext>
          </c:extLst>
        </c:ser>
        <c:dLbls>
          <c:showLegendKey val="0"/>
          <c:showVal val="0"/>
          <c:showCatName val="0"/>
          <c:showSerName val="0"/>
          <c:showPercent val="0"/>
          <c:showBubbleSize val="0"/>
        </c:dLbls>
        <c:marker val="1"/>
        <c:smooth val="0"/>
        <c:axId val="254193680"/>
        <c:axId val="254194072"/>
      </c:lineChart>
      <c:catAx>
        <c:axId val="25419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194072"/>
        <c:crosses val="autoZero"/>
        <c:auto val="1"/>
        <c:lblAlgn val="ctr"/>
        <c:lblOffset val="100"/>
        <c:tickLblSkip val="1"/>
        <c:tickMarkSkip val="1"/>
        <c:noMultiLvlLbl val="0"/>
      </c:catAx>
      <c:valAx>
        <c:axId val="254194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9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804598</c:v>
                </c:pt>
                <c:pt idx="5">
                  <c:v>813038</c:v>
                </c:pt>
                <c:pt idx="8">
                  <c:v>809723</c:v>
                </c:pt>
                <c:pt idx="11">
                  <c:v>822694</c:v>
                </c:pt>
                <c:pt idx="14">
                  <c:v>822633</c:v>
                </c:pt>
              </c:numCache>
            </c:numRef>
          </c:val>
          <c:extLst>
            <c:ext xmlns:c16="http://schemas.microsoft.com/office/drawing/2014/chart" uri="{C3380CC4-5D6E-409C-BE32-E72D297353CC}">
              <c16:uniqueId val="{00000000-FE78-4056-B8E3-50CE39BBDA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18362</c:v>
                </c:pt>
                <c:pt idx="5">
                  <c:v>16995</c:v>
                </c:pt>
                <c:pt idx="8">
                  <c:v>16420</c:v>
                </c:pt>
                <c:pt idx="11">
                  <c:v>15286</c:v>
                </c:pt>
                <c:pt idx="14">
                  <c:v>13619</c:v>
                </c:pt>
              </c:numCache>
            </c:numRef>
          </c:val>
          <c:extLst>
            <c:ext xmlns:c16="http://schemas.microsoft.com/office/drawing/2014/chart" uri="{C3380CC4-5D6E-409C-BE32-E72D297353CC}">
              <c16:uniqueId val="{00000001-FE78-4056-B8E3-50CE39BBDA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65217</c:v>
                </c:pt>
                <c:pt idx="5">
                  <c:v>65796</c:v>
                </c:pt>
                <c:pt idx="8">
                  <c:v>60732</c:v>
                </c:pt>
                <c:pt idx="11">
                  <c:v>62359</c:v>
                </c:pt>
                <c:pt idx="14">
                  <c:v>68534</c:v>
                </c:pt>
              </c:numCache>
            </c:numRef>
          </c:val>
          <c:extLst>
            <c:ext xmlns:c16="http://schemas.microsoft.com/office/drawing/2014/chart" uri="{C3380CC4-5D6E-409C-BE32-E72D297353CC}">
              <c16:uniqueId val="{00000002-FE78-4056-B8E3-50CE39BBDA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78-4056-B8E3-50CE39BBDA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78-4056-B8E3-50CE39BBDA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857</c:v>
                </c:pt>
                <c:pt idx="3">
                  <c:v>647</c:v>
                </c:pt>
                <c:pt idx="6">
                  <c:v>1150</c:v>
                </c:pt>
                <c:pt idx="9">
                  <c:v>904</c:v>
                </c:pt>
                <c:pt idx="12">
                  <c:v>773</c:v>
                </c:pt>
              </c:numCache>
            </c:numRef>
          </c:val>
          <c:extLst>
            <c:ext xmlns:c16="http://schemas.microsoft.com/office/drawing/2014/chart" uri="{C3380CC4-5D6E-409C-BE32-E72D297353CC}">
              <c16:uniqueId val="{00000005-FE78-4056-B8E3-50CE39BBDA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214253</c:v>
                </c:pt>
                <c:pt idx="3">
                  <c:v>210709</c:v>
                </c:pt>
                <c:pt idx="6">
                  <c:v>209020</c:v>
                </c:pt>
                <c:pt idx="9">
                  <c:v>197117</c:v>
                </c:pt>
                <c:pt idx="12">
                  <c:v>189910</c:v>
                </c:pt>
              </c:numCache>
            </c:numRef>
          </c:val>
          <c:extLst>
            <c:ext xmlns:c16="http://schemas.microsoft.com/office/drawing/2014/chart" uri="{C3380CC4-5D6E-409C-BE32-E72D297353CC}">
              <c16:uniqueId val="{00000006-FE78-4056-B8E3-50CE39BBDA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78-4056-B8E3-50CE39BBDA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25014</c:v>
                </c:pt>
                <c:pt idx="3">
                  <c:v>23575</c:v>
                </c:pt>
                <c:pt idx="6">
                  <c:v>22524</c:v>
                </c:pt>
                <c:pt idx="9">
                  <c:v>21249</c:v>
                </c:pt>
                <c:pt idx="12">
                  <c:v>19636</c:v>
                </c:pt>
              </c:numCache>
            </c:numRef>
          </c:val>
          <c:extLst>
            <c:ext xmlns:c16="http://schemas.microsoft.com/office/drawing/2014/chart" uri="{C3380CC4-5D6E-409C-BE32-E72D297353CC}">
              <c16:uniqueId val="{00000008-FE78-4056-B8E3-50CE39BBDA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14634</c:v>
                </c:pt>
                <c:pt idx="3">
                  <c:v>11912</c:v>
                </c:pt>
                <c:pt idx="6">
                  <c:v>9321</c:v>
                </c:pt>
                <c:pt idx="9">
                  <c:v>6729</c:v>
                </c:pt>
                <c:pt idx="12">
                  <c:v>4181</c:v>
                </c:pt>
              </c:numCache>
            </c:numRef>
          </c:val>
          <c:extLst>
            <c:ext xmlns:c16="http://schemas.microsoft.com/office/drawing/2014/chart" uri="{C3380CC4-5D6E-409C-BE32-E72D297353CC}">
              <c16:uniqueId val="{00000009-FE78-4056-B8E3-50CE39BBDA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1227225</c:v>
                </c:pt>
                <c:pt idx="3">
                  <c:v>1239801</c:v>
                </c:pt>
                <c:pt idx="6">
                  <c:v>1247880</c:v>
                </c:pt>
                <c:pt idx="9">
                  <c:v>1278393</c:v>
                </c:pt>
                <c:pt idx="12">
                  <c:v>1299416</c:v>
                </c:pt>
              </c:numCache>
            </c:numRef>
          </c:val>
          <c:extLst>
            <c:ext xmlns:c16="http://schemas.microsoft.com/office/drawing/2014/chart" uri="{C3380CC4-5D6E-409C-BE32-E72D297353CC}">
              <c16:uniqueId val="{0000000A-FE78-4056-B8E3-50CE39BBDAF8}"/>
            </c:ext>
          </c:extLst>
        </c:ser>
        <c:dLbls>
          <c:showLegendKey val="0"/>
          <c:showVal val="0"/>
          <c:showCatName val="0"/>
          <c:showSerName val="0"/>
          <c:showPercent val="0"/>
          <c:showBubbleSize val="0"/>
        </c:dLbls>
        <c:gapWidth val="100"/>
        <c:overlap val="100"/>
        <c:axId val="254023360"/>
        <c:axId val="254023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593806</c:v>
                </c:pt>
                <c:pt idx="2">
                  <c:v>#N/A</c:v>
                </c:pt>
                <c:pt idx="3">
                  <c:v>#N/A</c:v>
                </c:pt>
                <c:pt idx="4">
                  <c:v>590815</c:v>
                </c:pt>
                <c:pt idx="5">
                  <c:v>#N/A</c:v>
                </c:pt>
                <c:pt idx="6">
                  <c:v>#N/A</c:v>
                </c:pt>
                <c:pt idx="7">
                  <c:v>603020</c:v>
                </c:pt>
                <c:pt idx="8">
                  <c:v>#N/A</c:v>
                </c:pt>
                <c:pt idx="9">
                  <c:v>#N/A</c:v>
                </c:pt>
                <c:pt idx="10">
                  <c:v>604052</c:v>
                </c:pt>
                <c:pt idx="11">
                  <c:v>#N/A</c:v>
                </c:pt>
                <c:pt idx="12">
                  <c:v>#N/A</c:v>
                </c:pt>
                <c:pt idx="13">
                  <c:v>609130</c:v>
                </c:pt>
                <c:pt idx="14">
                  <c:v>#N/A</c:v>
                </c:pt>
              </c:numCache>
            </c:numRef>
          </c:val>
          <c:smooth val="0"/>
          <c:extLst>
            <c:ext xmlns:c16="http://schemas.microsoft.com/office/drawing/2014/chart" uri="{C3380CC4-5D6E-409C-BE32-E72D297353CC}">
              <c16:uniqueId val="{0000000B-FE78-4056-B8E3-50CE39BBDAF8}"/>
            </c:ext>
          </c:extLst>
        </c:ser>
        <c:dLbls>
          <c:showLegendKey val="0"/>
          <c:showVal val="0"/>
          <c:showCatName val="0"/>
          <c:showSerName val="0"/>
          <c:showPercent val="0"/>
          <c:showBubbleSize val="0"/>
        </c:dLbls>
        <c:marker val="1"/>
        <c:smooth val="0"/>
        <c:axId val="254023360"/>
        <c:axId val="254023752"/>
      </c:lineChart>
      <c:catAx>
        <c:axId val="25402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023752"/>
        <c:crosses val="autoZero"/>
        <c:auto val="1"/>
        <c:lblAlgn val="ctr"/>
        <c:lblOffset val="100"/>
        <c:tickLblSkip val="1"/>
        <c:tickMarkSkip val="1"/>
        <c:noMultiLvlLbl val="0"/>
      </c:catAx>
      <c:valAx>
        <c:axId val="254023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02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9022</c:v>
                </c:pt>
                <c:pt idx="1">
                  <c:v>10669</c:v>
                </c:pt>
                <c:pt idx="2">
                  <c:v>13762</c:v>
                </c:pt>
              </c:numCache>
            </c:numRef>
          </c:val>
          <c:extLst>
            <c:ext xmlns:c16="http://schemas.microsoft.com/office/drawing/2014/chart" uri="{C3380CC4-5D6E-409C-BE32-E72D297353CC}">
              <c16:uniqueId val="{00000000-7638-4EEC-A2CA-880AEE84EC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6924</c:v>
                </c:pt>
                <c:pt idx="1">
                  <c:v>2328</c:v>
                </c:pt>
                <c:pt idx="2">
                  <c:v>28</c:v>
                </c:pt>
              </c:numCache>
            </c:numRef>
          </c:val>
          <c:extLst>
            <c:ext xmlns:c16="http://schemas.microsoft.com/office/drawing/2014/chart" uri="{C3380CC4-5D6E-409C-BE32-E72D297353CC}">
              <c16:uniqueId val="{00000001-7638-4EEC-A2CA-880AEE84EC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24119</c:v>
                </c:pt>
                <c:pt idx="1">
                  <c:v>20782</c:v>
                </c:pt>
                <c:pt idx="2">
                  <c:v>19674</c:v>
                </c:pt>
              </c:numCache>
            </c:numRef>
          </c:val>
          <c:extLst>
            <c:ext xmlns:c16="http://schemas.microsoft.com/office/drawing/2014/chart" uri="{C3380CC4-5D6E-409C-BE32-E72D297353CC}">
              <c16:uniqueId val="{00000002-7638-4EEC-A2CA-880AEE84EC07}"/>
            </c:ext>
          </c:extLst>
        </c:ser>
        <c:dLbls>
          <c:showLegendKey val="0"/>
          <c:showVal val="0"/>
          <c:showCatName val="0"/>
          <c:showSerName val="0"/>
          <c:showPercent val="0"/>
          <c:showBubbleSize val="0"/>
        </c:dLbls>
        <c:gapWidth val="120"/>
        <c:overlap val="100"/>
        <c:axId val="254025320"/>
        <c:axId val="254025712"/>
      </c:barChart>
      <c:catAx>
        <c:axId val="25402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4025712"/>
        <c:crosses val="autoZero"/>
        <c:auto val="1"/>
        <c:lblAlgn val="ctr"/>
        <c:lblOffset val="100"/>
        <c:tickLblSkip val="1"/>
        <c:tickMarkSkip val="1"/>
        <c:noMultiLvlLbl val="0"/>
      </c:catAx>
      <c:valAx>
        <c:axId val="254025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402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{26D6554F-7F00-4DEB-ADE2-B5EBBD856ED1}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25E-4719-9184-83EE5F4B29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{A0B6A537-39E4-4F28-BFD4-705CA8CE7A86}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5E-4719-9184-83EE5F4B29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{CDBC923E-AE53-48B6-96F7-71EF9530091D}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5E-4719-9184-83EE5F4B29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{B8CFDC10-7A58-4F40-9772-8A4AF7ADA679}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5E-4719-9184-83EE5F4B29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{013A4C63-4DF6-45D3-86A9-89C025944DD5}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5E-4719-9184-83EE5F4B29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{D8A4520A-5A41-4B9B-8D52-87488B64DC8A}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25E-4719-9184-83EE5F4B29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{391C2834-C76A-471E-9169-CC245A32183B}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25E-4719-9184-83EE5F4B29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{2717D273-C695-418E-BCAE-6F00341D07D2}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25E-4719-9184-83EE5F4B290B}"/>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{157D006E-48BF-4939-801C-C488EE8AB0C6}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25E-4719-9184-83EE5F4B29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53.1</c:v>
                </c:pt>
              </c:numCache>
            </c:numRef>
          </c:xVal>
          <c:yVal>
            <c:numRef>
              <c:f>公会計指標分析・財政指標組合せ分析表!$BP$51:$DC$51</c:f>
              <c:numCache>
                <c:formatCode>#,##0.0;"▲ "#,##0.0</c:formatCode>
                <c:ptCount val="40"/>
                <c:pt idx="32">
                  <c:v>162.9</c:v>
                </c:pt>
              </c:numCache>
            </c:numRef>
          </c:yVal>
          <c:smooth val="0"/>
          <c:extLst>
            <c:ext xmlns:c16="http://schemas.microsoft.com/office/drawing/2014/chart" uri="{C3380CC4-5D6E-409C-BE32-E72D297353CC}">
              <c16:uniqueId val="{00000009-625E-4719-9184-83EE5F4B290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{35AD972B-BA75-4E58-AE91-83269742CC33}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25E-4719-9184-83EE5F4B29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{2FDA2C3B-B87B-4CB3-9FA1-1E175A0B1194}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5E-4719-9184-83EE5F4B29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{022EEF60-A668-472A-B443-F6B56BE8D59C}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5E-4719-9184-83EE5F4B29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{6CA9A0D6-B8AE-479F-ABAC-F9CB4A276397}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5E-4719-9184-83EE5F4B29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{B5362408-14FE-4545-94CE-21C1B98E7924}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5E-4719-9184-83EE5F4B29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{6525E7A8-8564-48F3-83FA-425D81811EAE}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25E-4719-9184-83EE5F4B29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{5BCD0A1B-CDB4-4365-8E43-2656F2A3A49A}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25E-4719-9184-83EE5F4B29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{1F17E5BB-FC9B-4067-BB77-C319D3AC3A1C}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25E-4719-9184-83EE5F4B290B}"/>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{9FE7E864-83B4-48A5-8B3A-EC7F71418797}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25E-4719-9184-83EE5F4B29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60.7</c:v>
                </c:pt>
              </c:numCache>
            </c:numRef>
          </c:xVal>
          <c:yVal>
            <c:numRef>
              <c:f>公会計指標分析・財政指標組合せ分析表!$BP$55:$DC$55</c:f>
              <c:numCache>
                <c:formatCode>#,##0.0;"▲ "#,##0.0</c:formatCode>
                <c:ptCount val="40"/>
                <c:pt idx="32">
                  <c:v>195.2</c:v>
                </c:pt>
              </c:numCache>
            </c:numRef>
          </c:yVal>
          <c:smooth val="0"/>
          <c:extLst>
            <c:ext xmlns:c16="http://schemas.microsoft.com/office/drawing/2014/chart" uri="{C3380CC4-5D6E-409C-BE32-E72D297353CC}">
              <c16:uniqueId val="{00000013-625E-4719-9184-83EE5F4B290B}"/>
            </c:ext>
          </c:extLst>
        </c:ser>
        <c:dLbls>
          <c:showLegendKey val="0"/>
          <c:showVal val="1"/>
          <c:showCatName val="0"/>
          <c:showSerName val="0"/>
          <c:showPercent val="0"/>
          <c:showBubbleSize val="0"/>
        </c:dLbls>
        <c:axId val="46179840"/>
        <c:axId val="46181760"/>
      </c:scatterChart>
      <c:valAx>
        <c:axId val="46179840"/>
        <c:scaling>
          <c:orientation val="minMax"/>
          <c:max val="61.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1"/>
          <c:min val="1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{C15D3690-83CB-4CAD-A858-CB745832DF6E}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115-4B4B-A0D7-F8BF364770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{0A4F9478-0F60-4454-AA14-FF38D6DDB8EC}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15-4B4B-A0D7-F8BF364770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{513FD415-9F24-4F7A-837C-C6FF15E3F0ED}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15-4B4B-A0D7-F8BF364770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{28D7143C-54EF-444F-A7C6-7FEF873E45B8}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15-4B4B-A0D7-F8BF364770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{6D75892F-BD47-46B7-9CC8-F61CE13B9135}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15-4B4B-A0D7-F8BF364770B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{F79EC4A3-D508-4F50-8667-5376A5BC59B6}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115-4B4B-A0D7-F8BF364770B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{4E726E6C-8009-42B8-88D2-A4D73A21FDC8}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115-4B4B-A0D7-F8BF364770B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{3ECA559D-D5A9-4D8B-8B3F-B129901A394E}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115-4B4B-A0D7-F8BF364770B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{CCFB39B8-2F04-4DD4-A1F3-007FBF06D61A}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115-4B4B-A0D7-F8BF364770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12.1</c:v>
                </c:pt>
                <c:pt idx="16">
                  <c:v>11.7</c:v>
                </c:pt>
                <c:pt idx="24">
                  <c:v>11.5</c:v>
                </c:pt>
                <c:pt idx="32">
                  <c:v>11.2</c:v>
                </c:pt>
              </c:numCache>
            </c:numRef>
          </c:xVal>
          <c:yVal>
            <c:numRef>
              <c:f>公会計指標分析・財政指標組合せ分析表!$BP$73:$DC$73</c:f>
              <c:numCache>
                <c:formatCode>#,##0.0;"▲ "#,##0.0</c:formatCode>
                <c:ptCount val="40"/>
                <c:pt idx="0">
                  <c:v>162.80000000000001</c:v>
                </c:pt>
                <c:pt idx="8">
                  <c:v>155.19999999999999</c:v>
                </c:pt>
                <c:pt idx="16">
                  <c:v>160.19999999999999</c:v>
                </c:pt>
                <c:pt idx="24">
                  <c:v>159.4</c:v>
                </c:pt>
                <c:pt idx="32">
                  <c:v>162.9</c:v>
                </c:pt>
              </c:numCache>
            </c:numRef>
          </c:yVal>
          <c:smooth val="0"/>
          <c:extLst>
            <c:ext xmlns:c16="http://schemas.microsoft.com/office/drawing/2014/chart" uri="{C3380CC4-5D6E-409C-BE32-E72D297353CC}">
              <c16:uniqueId val="{00000009-2115-4B4B-A0D7-F8BF364770B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{F7CF1C20-E6DD-4492-BCC8-3E17197E0732}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115-4B4B-A0D7-F8BF364770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{67DF2B22-93AE-4073-9F38-21B0864C969D}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15-4B4B-A0D7-F8BF364770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{84B03585-49EB-4DDD-A037-589CC683749E}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15-4B4B-A0D7-F8BF364770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{2C7C59BF-A65C-4089-ABA8-24EE6302D0A9}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15-4B4B-A0D7-F8BF364770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{5F661A8A-367F-43B1-B27B-6CDD5F59DF07}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15-4B4B-A0D7-F8BF364770B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{D1097BF4-30B1-4F3C-AF95-AEBA1F74325C}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115-4B4B-A0D7-F8BF364770B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{670405A8-5067-4B01-B478-65D75F419AD5}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115-4B4B-A0D7-F8BF364770B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{82EA3CCB-8FB3-45D5-9AF7-1A7E80805B4F}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115-4B4B-A0D7-F8BF364770B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{27666B72-DA68-4CAF-9448-A871B4C82180}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115-4B4B-A0D7-F8BF364770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2115-4B4B-A0D7-F8BF364770B1}"/>
            </c:ext>
          </c:extLst>
        </c:ser>
        <c:dLbls>
          <c:showLegendKey val="0"/>
          <c:showVal val="1"/>
          <c:showCatName val="0"/>
          <c:showSerName val="0"/>
          <c:showPercent val="0"/>
          <c:showBubbleSize val="0"/>
        </c:dLbls>
        <c:axId val="84219776"/>
        <c:axId val="84234240"/>
      </c:scatterChart>
      <c:valAx>
        <c:axId val="84219776"/>
        <c:scaling>
          <c:orientation val="minMax"/>
          <c:max val="14.6"/>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元利償還金については、臨時財政対策債が増加していることから、今後も増加傾向が見込まれる。</a:t>
          </a:r>
        </a:p>
        <a:p>
          <a:r>
            <a:rPr kumimoji="1" lang="ja-JP" altLang="en-US" sz="1400">
              <a:latin typeface="ＭＳ ゴシック" pitchFamily="49" charset="-128"/>
              <a:ea typeface="ＭＳ ゴシック" pitchFamily="49" charset="-128"/>
            </a:rPr>
            <a:t>　満期一括償還地方債については、発行額の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を減債基金に積み立てており、市場公募による県債発行を毎年実施していることから、年度割相当額も毎年増加傾向にある。</a:t>
          </a:r>
        </a:p>
        <a:p>
          <a:r>
            <a:rPr kumimoji="1" lang="ja-JP" altLang="en-US" sz="1400">
              <a:latin typeface="ＭＳ ゴシック" pitchFamily="49" charset="-128"/>
              <a:ea typeface="ＭＳ ゴシック" pitchFamily="49" charset="-128"/>
            </a:rPr>
            <a:t>　また、算入公債費等については、臨時財政対策債償還額の増により、対前年度比で増加している。</a:t>
          </a:r>
        </a:p>
        <a:p>
          <a:r>
            <a:rPr kumimoji="1" lang="ja-JP" altLang="en-US" sz="1400">
              <a:latin typeface="ＭＳ ゴシック" pitchFamily="49" charset="-128"/>
              <a:ea typeface="ＭＳ ゴシック" pitchFamily="49" charset="-128"/>
            </a:rPr>
            <a:t>　今後も引き続き適正な県債管理に努める。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毎年度の積立額を発行額の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としており、減債基金残高と減債基金積立相当額に乖離は生じていない。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県債残高については、臨時財政対策債の残高の増加により年々増加しており、平成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年度の将来負担額は前年度から</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一方で、将来負担額から控除される額（充当可能基金残高や基準財政需要額算入見込額）についても</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億円の増加となったことから、将来負担比率の分子は増加した。</a:t>
          </a:r>
        </a:p>
        <a:p>
          <a:r>
            <a:rPr kumimoji="1" lang="ja-JP" altLang="en-US" sz="1400">
              <a:latin typeface="ＭＳ ゴシック" pitchFamily="49" charset="-128"/>
              <a:ea typeface="ＭＳ ゴシック" pitchFamily="49" charset="-128"/>
            </a:rPr>
            <a:t>　今後も引き続き適正に県債を管理し、将来負担比率の維持・低減に努める。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年度の増減は以下のとおり。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・財政調整基金は、決算剰余金の半分の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月専決予算で生じた収支差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・減債基金は、県債償還等のため、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・その他の特定目的基金は、コンベンション施設建設基金の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億円の取崩しなど、全体では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・その他基金は事業を実施するための必要額の積立てや取崩しにより増減があるものだが、財政調整基金は、大規模災害への備えや年度間調整を図るため、一定規模の残高の確保に努める。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・地域福祉基金：高齢化社会に対応した民間活動の推進を図り明るい地域福祉社会を築くための基金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・地域振興基金：地域振興事業の円滑な推進を図るための基金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・後期高齢者医療財政安定化基金：保険料未納のリスク等に備えるための基金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・介護保険財政安定化基金：介護保険の財政安定化に資する事業に必要な費用に充てるための基金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・地域福祉基金：使途に合致する事業に充当するため取り崩したことにより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・地域医療介護総合確保基金、後期高齢者医療財政安定化基金、介護保険財政安定化基金：事業を実施するための必要額の積立及び取崩を予定。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・地域福祉基金・地域振興基金：使途に合致する事業を実施するため、適宜積立及び取崩を予定。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・決算剰余金の増減及び、必要な事業に充てるための各年度の取崩額の変動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・財政調整基金については、大規模災害への備えや年度間調整を図るため、一定規模の残高の確保に努める。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・県債償還等のため平成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・財政調整的な役割は財政調整基金で対応することとし、満期一括償還方式による県債の元金償還に備える基金として活用していく予定である。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・群馬県公共施設等総合管理計画にもとづき、老朽化した施設の集約化・長寿命化対策を行うことにより、平成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年度の有形固定資産減価償却率はグループ内で低い水準となっている。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・引き続き公共施設等の機能集約、長寿命化、利活用促進等の取組を総合的に進めることで将来負担の軽減を図っていく。</a:t>
          </a: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000-00003C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000-00003E000000}"/>
            </a:ext>
          </a:extLst>
        </xdr:cNvPr>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000-000040000000}"/>
            </a:ext>
          </a:extLst>
        </xdr:cNvPr>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000-000042000000}"/>
            </a:ext>
          </a:extLst>
        </xdr:cNvPr>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a:extLst>
            <a:ext uri="{FF2B5EF4-FFF2-40B4-BE49-F238E27FC236}">
              <a16:creationId xmlns:a16="http://schemas.microsoft.com/office/drawing/2014/main" id="{00000000-0008-0000-0000-000043000000}"/>
            </a:ext>
          </a:extLst>
        </xdr:cNvPr>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4251325" y="5882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127144</xdr:rowOff>
    </xdr:from>
    <xdr:ext cx="405111" cy="259045"/>
    <xdr:sp macro="" textlink="">
      <xdr:nvSpPr>
        <xdr:cNvPr id="77" name="有形固定資産減価償却率該当値テキスト">
          <a:extLst>
            <a:ext uri="{FF2B5EF4-FFF2-40B4-BE49-F238E27FC236}">
              <a16:creationId xmlns:a16="http://schemas.microsoft.com/office/drawing/2014/main" id="{00000000-0008-0000-0000-00004D000000}"/>
            </a:ext>
          </a:extLst>
        </xdr:cNvPr>
        <xdr:cNvSpPr txBox="1"/>
      </xdr:nvSpPr>
      <xdr:spPr>
        <a:xfrm>
          <a:off x="4352925" y="586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136034</xdr:rowOff>
    </xdr:from>
    <xdr:ext cx="405111" cy="259045"/>
    <xdr:sp macro="" textlink="">
      <xdr:nvSpPr>
        <xdr:cNvPr id="78" name="n_1aveValue有形固定資産減価償却率">
          <a:extLst>
            <a:ext uri="{FF2B5EF4-FFF2-40B4-BE49-F238E27FC236}">
              <a16:creationId xmlns:a16="http://schemas.microsoft.com/office/drawing/2014/main" id="{00000000-0008-0000-0000-00004E000000}"/>
            </a:ext>
          </a:extLst>
        </xdr:cNvPr>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79" name="n_2aveValue有形固定資産減価償却率">
          <a:extLst>
            <a:ext uri="{FF2B5EF4-FFF2-40B4-BE49-F238E27FC236}">
              <a16:creationId xmlns:a16="http://schemas.microsoft.com/office/drawing/2014/main" id="{00000000-0008-0000-0000-00004F000000}"/>
            </a:ext>
          </a:extLst>
        </xdr:cNvPr>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0" name="n_3aveValue有形固定資産減価償却率">
          <a:extLst>
            <a:ext uri="{FF2B5EF4-FFF2-40B4-BE49-F238E27FC236}">
              <a16:creationId xmlns:a16="http://schemas.microsoft.com/office/drawing/2014/main" id="{00000000-0008-0000-0000-000050000000}"/>
            </a:ext>
          </a:extLst>
        </xdr:cNvPr>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・平成３０年度は臨時財政対策債の発行が前年より大きく増加し、県債残高は増加している。</a:t>
          </a:r>
        </a:p>
        <a:p>
          <a:r>
            <a:rPr kumimoji="1" lang="ja-JP" altLang="en-US" sz="1100">
              <a:latin typeface="ＭＳ Ｐゴシック" panose="020B0600070205080204" pitchFamily="50" charset="-128"/>
              <a:ea typeface="ＭＳ Ｐゴシック" panose="020B0600070205080204" pitchFamily="50" charset="-128"/>
            </a:rPr>
            <a:t>・一方、経常一般財源等も増加しており、債務償還比率はグループ平均より低い数値となっている。</a:t>
          </a:r>
        </a:p>
        <a:p>
          <a:r>
            <a:rPr kumimoji="1" lang="ja-JP" altLang="en-US" sz="1100">
              <a:latin typeface="ＭＳ Ｐゴシック" panose="020B0600070205080204" pitchFamily="50" charset="-128"/>
              <a:ea typeface="ＭＳ Ｐゴシック" panose="020B0600070205080204" pitchFamily="50" charset="-128"/>
            </a:rPr>
            <a:t>・令和元年度以降については、臨時財政対策債の残高が増加していくことが見込まれるとともに、コンベンション施設「Ｇメッセ群馬」等の事業増もあることから、後年度に過度の公債費負担を負わせることのないよう、引き続き、適正な県債管理に努めていく。</a:t>
          </a:r>
        </a:p>
      </xdr:txBody>
    </xdr:sp>
    <xdr:clientData/>
  </xdr:twoCellAnchor>
  <xdr:oneCellAnchor>
    <xdr:from>
      <xdr:col>57</xdr:col>
      <xdr:colOff>111125</xdr:colOff>
      <xdr:row>23</xdr:row>
      <xdr:rowOff>47625</xdr:rowOff>
    </xdr:from>
    <xdr:ext cx="349839"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比率グラフ枠">
          <a:extLst>
            <a:ext uri="{FF2B5EF4-FFF2-40B4-BE49-F238E27FC236}">
              <a16:creationId xmlns:a16="http://schemas.microsoft.com/office/drawing/2014/main" id="{00000000-0008-0000-0000-00006D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1" name="債務償還比率最小値テキスト">
          <a:extLst>
            <a:ext uri="{FF2B5EF4-FFF2-40B4-BE49-F238E27FC236}">
              <a16:creationId xmlns:a16="http://schemas.microsoft.com/office/drawing/2014/main" id="{00000000-0008-0000-0000-00006F000000}"/>
            </a:ext>
          </a:extLst>
        </xdr:cNvPr>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3" name="債務償還比率最大値テキスト">
          <a:extLst>
            <a:ext uri="{FF2B5EF4-FFF2-40B4-BE49-F238E27FC236}">
              <a16:creationId xmlns:a16="http://schemas.microsoft.com/office/drawing/2014/main" id="{00000000-0008-0000-0000-000071000000}"/>
            </a:ext>
          </a:extLst>
        </xdr:cNvPr>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15" name="債務償還比率平均値テキスト">
          <a:extLst>
            <a:ext uri="{FF2B5EF4-FFF2-40B4-BE49-F238E27FC236}">
              <a16:creationId xmlns:a16="http://schemas.microsoft.com/office/drawing/2014/main" id="{00000000-0008-0000-0000-000073000000}"/>
            </a:ext>
          </a:extLst>
        </xdr:cNvPr>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16" name="フローチャート: 判断 115">
          <a:extLst>
            <a:ext uri="{FF2B5EF4-FFF2-40B4-BE49-F238E27FC236}">
              <a16:creationId xmlns:a16="http://schemas.microsoft.com/office/drawing/2014/main" id="{00000000-0008-0000-0000-000074000000}"/>
            </a:ext>
          </a:extLst>
        </xdr:cNvPr>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17" name="フローチャート: 判断 116">
          <a:extLst>
            <a:ext uri="{FF2B5EF4-FFF2-40B4-BE49-F238E27FC236}">
              <a16:creationId xmlns:a16="http://schemas.microsoft.com/office/drawing/2014/main" id="{00000000-0008-0000-0000-000075000000}"/>
            </a:ext>
          </a:extLst>
        </xdr:cNvPr>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81244</xdr:rowOff>
    </xdr:from>
    <xdr:to>
      <xdr:col>76</xdr:col>
      <xdr:colOff>73025</xdr:colOff>
      <xdr:row>33</xdr:row>
      <xdr:rowOff>11394</xdr:rowOff>
    </xdr:to>
    <xdr:sp macro="" textlink="">
      <xdr:nvSpPr>
        <xdr:cNvPr id="123" name="楕円 122">
          <a:extLst>
            <a:ext uri="{FF2B5EF4-FFF2-40B4-BE49-F238E27FC236}">
              <a16:creationId xmlns:a16="http://schemas.microsoft.com/office/drawing/2014/main" id="{00000000-0008-0000-0000-00007B000000}"/>
            </a:ext>
          </a:extLst>
        </xdr:cNvPr>
        <xdr:cNvSpPr/>
      </xdr:nvSpPr>
      <xdr:spPr>
        <a:xfrm>
          <a:off x="13293725" y="6145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59671</xdr:rowOff>
    </xdr:from>
    <xdr:ext cx="560923" cy="259045"/>
    <xdr:sp macro="" textlink="">
      <xdr:nvSpPr>
        <xdr:cNvPr id="124" name="債務償還比率該当値テキスト">
          <a:extLst>
            <a:ext uri="{FF2B5EF4-FFF2-40B4-BE49-F238E27FC236}">
              <a16:creationId xmlns:a16="http://schemas.microsoft.com/office/drawing/2014/main" id="{00000000-0008-0000-0000-00007C000000}"/>
            </a:ext>
          </a:extLst>
        </xdr:cNvPr>
        <xdr:cNvSpPr txBox="1"/>
      </xdr:nvSpPr>
      <xdr:spPr>
        <a:xfrm>
          <a:off x="13376275" y="61239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83557</xdr:rowOff>
    </xdr:from>
    <xdr:to>
      <xdr:col>72</xdr:col>
      <xdr:colOff>123825</xdr:colOff>
      <xdr:row>33</xdr:row>
      <xdr:rowOff>13707</xdr:rowOff>
    </xdr:to>
    <xdr:sp macro="" textlink="">
      <xdr:nvSpPr>
        <xdr:cNvPr id="125" name="楕円 124">
          <a:extLst>
            <a:ext uri="{FF2B5EF4-FFF2-40B4-BE49-F238E27FC236}">
              <a16:creationId xmlns:a16="http://schemas.microsoft.com/office/drawing/2014/main" id="{00000000-0008-0000-0000-00007D000000}"/>
            </a:ext>
          </a:extLst>
        </xdr:cNvPr>
        <xdr:cNvSpPr/>
      </xdr:nvSpPr>
      <xdr:spPr>
        <a:xfrm>
          <a:off x="12639675" y="6147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132044</xdr:rowOff>
    </xdr:from>
    <xdr:to>
      <xdr:col>76</xdr:col>
      <xdr:colOff>22225</xdr:colOff>
      <xdr:row>32</xdr:row>
      <xdr:rowOff>134357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2690475" y="6196294"/>
          <a:ext cx="635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27" name="n_1aveValue債務償還比率">
          <a:extLst>
            <a:ext uri="{FF2B5EF4-FFF2-40B4-BE49-F238E27FC236}">
              <a16:creationId xmlns:a16="http://schemas.microsoft.com/office/drawing/2014/main" id="{00000000-0008-0000-0000-00007F000000}"/>
            </a:ext>
          </a:extLst>
        </xdr:cNvPr>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4834</xdr:rowOff>
    </xdr:from>
    <xdr:ext cx="560923" cy="259045"/>
    <xdr:sp macro="" textlink="">
      <xdr:nvSpPr>
        <xdr:cNvPr id="128" name="n_1mainValue債務償還比率">
          <a:extLst>
            <a:ext uri="{FF2B5EF4-FFF2-40B4-BE49-F238E27FC236}">
              <a16:creationId xmlns:a16="http://schemas.microsoft.com/office/drawing/2014/main" id="{00000000-0008-0000-0000-000080000000}"/>
            </a:ext>
          </a:extLst>
        </xdr:cNvPr>
        <xdr:cNvSpPr txBox="1"/>
      </xdr:nvSpPr>
      <xdr:spPr>
        <a:xfrm>
          <a:off x="12435413" y="62341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5806</xdr:rowOff>
    </xdr:from>
    <xdr:to>
      <xdr:col>24</xdr:col>
      <xdr:colOff>114300</xdr:colOff>
      <xdr:row>40</xdr:row>
      <xdr:rowOff>107406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127500" y="66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155683</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229100" y="6600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100-00004B000000}"/>
            </a:ext>
          </a:extLst>
        </xdr:cNvPr>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100-00004C000000}"/>
            </a:ext>
          </a:extLst>
        </xdr:cNvPr>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100-00004D000000}"/>
            </a:ext>
          </a:extLst>
        </xdr:cNvPr>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00000000-0008-0000-0100-00005E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96" name="【道路】&#10;一人当たり延長最小値テキスト">
          <a:extLst>
            <a:ext uri="{FF2B5EF4-FFF2-40B4-BE49-F238E27FC236}">
              <a16:creationId xmlns:a16="http://schemas.microsoft.com/office/drawing/2014/main" id="{00000000-0008-0000-0100-000060000000}"/>
            </a:ext>
          </a:extLst>
        </xdr:cNvPr>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98" name="【道路】&#10;一人当たり延長最大値テキスト">
          <a:extLst>
            <a:ext uri="{FF2B5EF4-FFF2-40B4-BE49-F238E27FC236}">
              <a16:creationId xmlns:a16="http://schemas.microsoft.com/office/drawing/2014/main" id="{00000000-0008-0000-0100-000062000000}"/>
            </a:ext>
          </a:extLst>
        </xdr:cNvPr>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0" name="【道路】&#10;一人当たり延長平均値テキスト">
          <a:extLst>
            <a:ext uri="{FF2B5EF4-FFF2-40B4-BE49-F238E27FC236}">
              <a16:creationId xmlns:a16="http://schemas.microsoft.com/office/drawing/2014/main" id="{00000000-0008-0000-0100-000064000000}"/>
            </a:ext>
          </a:extLst>
        </xdr:cNvPr>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1" name="フローチャート: 判断 100">
          <a:extLst>
            <a:ext uri="{FF2B5EF4-FFF2-40B4-BE49-F238E27FC236}">
              <a16:creationId xmlns:a16="http://schemas.microsoft.com/office/drawing/2014/main" id="{00000000-0008-0000-0100-000065000000}"/>
            </a:ext>
          </a:extLst>
        </xdr:cNvPr>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2" name="フローチャート: 判断 101">
          <a:extLst>
            <a:ext uri="{FF2B5EF4-FFF2-40B4-BE49-F238E27FC236}">
              <a16:creationId xmlns:a16="http://schemas.microsoft.com/office/drawing/2014/main" id="{00000000-0008-0000-0100-000066000000}"/>
            </a:ext>
          </a:extLst>
        </xdr:cNvPr>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95695</xdr:rowOff>
    </xdr:from>
    <xdr:to>
      <xdr:col>55</xdr:col>
      <xdr:colOff>50800</xdr:colOff>
      <xdr:row>37</xdr:row>
      <xdr:rowOff>25845</xdr:rowOff>
    </xdr:to>
    <xdr:sp macro="" textlink="">
      <xdr:nvSpPr>
        <xdr:cNvPr id="110" name="楕円 109">
          <a:extLst>
            <a:ext uri="{FF2B5EF4-FFF2-40B4-BE49-F238E27FC236}">
              <a16:creationId xmlns:a16="http://schemas.microsoft.com/office/drawing/2014/main" id="{00000000-0008-0000-0100-00006E000000}"/>
            </a:ext>
          </a:extLst>
        </xdr:cNvPr>
        <xdr:cNvSpPr/>
      </xdr:nvSpPr>
      <xdr:spPr>
        <a:xfrm>
          <a:off x="9398000" y="60456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118572</xdr:rowOff>
    </xdr:from>
    <xdr:ext cx="469744" cy="259045"/>
    <xdr:sp macro="" textlink="">
      <xdr:nvSpPr>
        <xdr:cNvPr id="111" name="【道路】&#10;一人当たり延長該当値テキスト">
          <a:extLst>
            <a:ext uri="{FF2B5EF4-FFF2-40B4-BE49-F238E27FC236}">
              <a16:creationId xmlns:a16="http://schemas.microsoft.com/office/drawing/2014/main" id="{00000000-0008-0000-0100-00006F000000}"/>
            </a:ext>
          </a:extLst>
        </xdr:cNvPr>
        <xdr:cNvSpPr txBox="1"/>
      </xdr:nvSpPr>
      <xdr:spPr>
        <a:xfrm>
          <a:off x="9480550" y="59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58374</xdr:rowOff>
    </xdr:from>
    <xdr:ext cx="469744" cy="259045"/>
    <xdr:sp macro="" textlink="">
      <xdr:nvSpPr>
        <xdr:cNvPr id="112" name="n_1aveValue【道路】&#10;一人当たり延長">
          <a:extLst>
            <a:ext uri="{FF2B5EF4-FFF2-40B4-BE49-F238E27FC236}">
              <a16:creationId xmlns:a16="http://schemas.microsoft.com/office/drawing/2014/main" id="{00000000-0008-0000-0100-000070000000}"/>
            </a:ext>
          </a:extLst>
        </xdr:cNvPr>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13" name="n_2aveValue【道路】&#10;一人当たり延長">
          <a:extLst>
            <a:ext uri="{FF2B5EF4-FFF2-40B4-BE49-F238E27FC236}">
              <a16:creationId xmlns:a16="http://schemas.microsoft.com/office/drawing/2014/main" id="{00000000-0008-0000-0100-000071000000}"/>
            </a:ext>
          </a:extLst>
        </xdr:cNvPr>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14" name="n_3aveValue【道路】&#10;一人当たり延長">
          <a:extLst>
            <a:ext uri="{FF2B5EF4-FFF2-40B4-BE49-F238E27FC236}">
              <a16:creationId xmlns:a16="http://schemas.microsoft.com/office/drawing/2014/main" id="{00000000-0008-0000-0100-000072000000}"/>
            </a:ext>
          </a:extLst>
        </xdr:cNvPr>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4" name="【橋りょう・トンネル】&#10;有形固定資産減価償却率グラフ枠">
          <a:extLst>
            <a:ext uri="{FF2B5EF4-FFF2-40B4-BE49-F238E27FC236}">
              <a16:creationId xmlns:a16="http://schemas.microsoft.com/office/drawing/2014/main" id="{00000000-0008-0000-0100-000086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36" name="【橋りょう・トンネル】&#10;有形固定資産減価償却率最小値テキスト">
          <a:extLst>
            <a:ext uri="{FF2B5EF4-FFF2-40B4-BE49-F238E27FC236}">
              <a16:creationId xmlns:a16="http://schemas.microsoft.com/office/drawing/2014/main" id="{00000000-0008-0000-0100-000088000000}"/>
            </a:ext>
          </a:extLst>
        </xdr:cNvPr>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38" name="【橋りょう・トンネル】&#10;有形固定資産減価償却率最大値テキスト">
          <a:extLst>
            <a:ext uri="{FF2B5EF4-FFF2-40B4-BE49-F238E27FC236}">
              <a16:creationId xmlns:a16="http://schemas.microsoft.com/office/drawing/2014/main" id="{00000000-0008-0000-0100-00008A000000}"/>
            </a:ext>
          </a:extLst>
        </xdr:cNvPr>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40" name="【橋りょう・トンネル】&#10;有形固定資産減価償却率平均値テキスト">
          <a:extLst>
            <a:ext uri="{FF2B5EF4-FFF2-40B4-BE49-F238E27FC236}">
              <a16:creationId xmlns:a16="http://schemas.microsoft.com/office/drawing/2014/main" id="{00000000-0008-0000-0100-00008C000000}"/>
            </a:ext>
          </a:extLst>
        </xdr:cNvPr>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1" name="フローチャート: 判断 140">
          <a:extLst>
            <a:ext uri="{FF2B5EF4-FFF2-40B4-BE49-F238E27FC236}">
              <a16:creationId xmlns:a16="http://schemas.microsoft.com/office/drawing/2014/main" id="{00000000-0008-0000-0100-00008D000000}"/>
            </a:ext>
          </a:extLst>
        </xdr:cNvPr>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42" name="フローチャート: 判断 141">
          <a:extLst>
            <a:ext uri="{FF2B5EF4-FFF2-40B4-BE49-F238E27FC236}">
              <a16:creationId xmlns:a16="http://schemas.microsoft.com/office/drawing/2014/main" id="{00000000-0008-0000-0100-00008E000000}"/>
            </a:ext>
          </a:extLst>
        </xdr:cNvPr>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43" name="フローチャート: 判断 142">
          <a:extLst>
            <a:ext uri="{FF2B5EF4-FFF2-40B4-BE49-F238E27FC236}">
              <a16:creationId xmlns:a16="http://schemas.microsoft.com/office/drawing/2014/main" id="{00000000-0008-0000-0100-00008F000000}"/>
            </a:ext>
          </a:extLst>
        </xdr:cNvPr>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44" name="フローチャート: 判断 143">
          <a:extLst>
            <a:ext uri="{FF2B5EF4-FFF2-40B4-BE49-F238E27FC236}">
              <a16:creationId xmlns:a16="http://schemas.microsoft.com/office/drawing/2014/main" id="{00000000-0008-0000-0100-000090000000}"/>
            </a:ext>
          </a:extLst>
        </xdr:cNvPr>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50" name="楕円 149">
          <a:extLst>
            <a:ext uri="{FF2B5EF4-FFF2-40B4-BE49-F238E27FC236}">
              <a16:creationId xmlns:a16="http://schemas.microsoft.com/office/drawing/2014/main" id="{00000000-0008-0000-0100-000096000000}"/>
            </a:ext>
          </a:extLst>
        </xdr:cNvPr>
        <xdr:cNvSpPr/>
      </xdr:nvSpPr>
      <xdr:spPr>
        <a:xfrm>
          <a:off x="4127500" y="9872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103649</xdr:rowOff>
    </xdr:from>
    <xdr:ext cx="405111" cy="259045"/>
    <xdr:sp macro="" textlink="">
      <xdr:nvSpPr>
        <xdr:cNvPr id="151" name="【橋りょう・トンネル】&#10;有形固定資産減価償却率該当値テキスト">
          <a:extLst>
            <a:ext uri="{FF2B5EF4-FFF2-40B4-BE49-F238E27FC236}">
              <a16:creationId xmlns:a16="http://schemas.microsoft.com/office/drawing/2014/main" id="{00000000-0008-0000-0100-000097000000}"/>
            </a:ext>
          </a:extLst>
        </xdr:cNvPr>
        <xdr:cNvSpPr txBox="1"/>
      </xdr:nvSpPr>
      <xdr:spPr>
        <a:xfrm>
          <a:off x="4229100" y="985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161053</xdr:rowOff>
    </xdr:from>
    <xdr:ext cx="405111" cy="259045"/>
    <xdr:sp macro="" textlink="">
      <xdr:nvSpPr>
        <xdr:cNvPr id="152" name="n_1aveValue【橋りょう・トンネル】&#10;有形固定資産減価償却率">
          <a:extLst>
            <a:ext uri="{FF2B5EF4-FFF2-40B4-BE49-F238E27FC236}">
              <a16:creationId xmlns:a16="http://schemas.microsoft.com/office/drawing/2014/main" id="{00000000-0008-0000-0100-000098000000}"/>
            </a:ext>
          </a:extLst>
        </xdr:cNvPr>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53" name="n_2aveValue【橋りょう・トンネル】&#10;有形固定資産減価償却率">
          <a:extLst>
            <a:ext uri="{FF2B5EF4-FFF2-40B4-BE49-F238E27FC236}">
              <a16:creationId xmlns:a16="http://schemas.microsoft.com/office/drawing/2014/main" id="{00000000-0008-0000-0100-000099000000}"/>
            </a:ext>
          </a:extLst>
        </xdr:cNvPr>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54" name="n_3aveValue【橋りょう・トンネル】&#10;有形固定資産減価償却率">
          <a:extLst>
            <a:ext uri="{FF2B5EF4-FFF2-40B4-BE49-F238E27FC236}">
              <a16:creationId xmlns:a16="http://schemas.microsoft.com/office/drawing/2014/main" id="{00000000-0008-0000-0100-00009A000000}"/>
            </a:ext>
          </a:extLst>
        </xdr:cNvPr>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橋りょう・トンネル】&#10;一人当たり有形固定資産（償却資産）額グラフ枠">
          <a:extLst>
            <a:ext uri="{FF2B5EF4-FFF2-40B4-BE49-F238E27FC236}">
              <a16:creationId xmlns:a16="http://schemas.microsoft.com/office/drawing/2014/main" id="{00000000-0008-0000-0100-0000AD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75" name="【橋りょう・トンネル】&#10;一人当たり有形固定資産（償却資産）額最小値テキスト">
          <a:extLst>
            <a:ext uri="{FF2B5EF4-FFF2-40B4-BE49-F238E27FC236}">
              <a16:creationId xmlns:a16="http://schemas.microsoft.com/office/drawing/2014/main" id="{00000000-0008-0000-0100-0000AF000000}"/>
            </a:ext>
          </a:extLst>
        </xdr:cNvPr>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77" name="【橋りょう・トンネル】&#10;一人当たり有形固定資産（償却資産）額最大値テキスト">
          <a:extLst>
            <a:ext uri="{FF2B5EF4-FFF2-40B4-BE49-F238E27FC236}">
              <a16:creationId xmlns:a16="http://schemas.microsoft.com/office/drawing/2014/main" id="{00000000-0008-0000-0100-0000B1000000}"/>
            </a:ext>
          </a:extLst>
        </xdr:cNvPr>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79" name="【橋りょう・トンネル】&#10;一人当たり有形固定資産（償却資産）額平均値テキスト">
          <a:extLst>
            <a:ext uri="{FF2B5EF4-FFF2-40B4-BE49-F238E27FC236}">
              <a16:creationId xmlns:a16="http://schemas.microsoft.com/office/drawing/2014/main" id="{00000000-0008-0000-0100-0000B3000000}"/>
            </a:ext>
          </a:extLst>
        </xdr:cNvPr>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164216</xdr:rowOff>
    </xdr:from>
    <xdr:to>
      <xdr:col>55</xdr:col>
      <xdr:colOff>50800</xdr:colOff>
      <xdr:row>58</xdr:row>
      <xdr:rowOff>94366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9398000" y="9581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15643</xdr:rowOff>
    </xdr:from>
    <xdr:ext cx="599010" cy="259045"/>
    <xdr:sp macro="" textlink="">
      <xdr:nvSpPr>
        <xdr:cNvPr id="190" name="【橋りょう・トンネル】&#10;一人当たり有形固定資産（償却資産）額該当値テキスト">
          <a:extLst>
            <a:ext uri="{FF2B5EF4-FFF2-40B4-BE49-F238E27FC236}">
              <a16:creationId xmlns:a16="http://schemas.microsoft.com/office/drawing/2014/main" id="{00000000-0008-0000-0100-0000BE000000}"/>
            </a:ext>
          </a:extLst>
        </xdr:cNvPr>
        <xdr:cNvSpPr txBox="1"/>
      </xdr:nvSpPr>
      <xdr:spPr>
        <a:xfrm>
          <a:off x="9480550" y="943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23751</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id="{00000000-0008-0000-0100-0000BF000000}"/>
            </a:ext>
          </a:extLst>
        </xdr:cNvPr>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192" name="n_2aveValue【橋りょう・トンネル】&#10;一人当たり有形固定資産（償却資産）額">
          <a:extLst>
            <a:ext uri="{FF2B5EF4-FFF2-40B4-BE49-F238E27FC236}">
              <a16:creationId xmlns:a16="http://schemas.microsoft.com/office/drawing/2014/main" id="{00000000-0008-0000-0100-0000C0000000}"/>
            </a:ext>
          </a:extLst>
        </xdr:cNvPr>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193" name="n_3aveValue【橋りょう・トンネル】&#10;一人当たり有形固定資産（償却資産）額">
          <a:extLst>
            <a:ext uri="{FF2B5EF4-FFF2-40B4-BE49-F238E27FC236}">
              <a16:creationId xmlns:a16="http://schemas.microsoft.com/office/drawing/2014/main" id="{00000000-0008-0000-0100-0000C1000000}"/>
            </a:ext>
          </a:extLst>
        </xdr:cNvPr>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公営住宅】&#10;有形固定資産減価償却率グラフ枠">
          <a:extLst>
            <a:ext uri="{FF2B5EF4-FFF2-40B4-BE49-F238E27FC236}">
              <a16:creationId xmlns:a16="http://schemas.microsoft.com/office/drawing/2014/main" id="{00000000-0008-0000-0100-0000D9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19" name="【公営住宅】&#10;有形固定資産減価償却率最小値テキスト">
          <a:extLst>
            <a:ext uri="{FF2B5EF4-FFF2-40B4-BE49-F238E27FC236}">
              <a16:creationId xmlns:a16="http://schemas.microsoft.com/office/drawing/2014/main" id="{00000000-0008-0000-0100-0000DB000000}"/>
            </a:ext>
          </a:extLst>
        </xdr:cNvPr>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21" name="【公営住宅】&#10;有形固定資産減価償却率最大値テキスト">
          <a:extLst>
            <a:ext uri="{FF2B5EF4-FFF2-40B4-BE49-F238E27FC236}">
              <a16:creationId xmlns:a16="http://schemas.microsoft.com/office/drawing/2014/main" id="{00000000-0008-0000-0100-0000DD000000}"/>
            </a:ext>
          </a:extLst>
        </xdr:cNvPr>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23" name="【公営住宅】&#10;有形固定資産減価償却率平均値テキスト">
          <a:extLst>
            <a:ext uri="{FF2B5EF4-FFF2-40B4-BE49-F238E27FC236}">
              <a16:creationId xmlns:a16="http://schemas.microsoft.com/office/drawing/2014/main" id="{00000000-0008-0000-0100-0000DF000000}"/>
            </a:ext>
          </a:extLst>
        </xdr:cNvPr>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13426</xdr:rowOff>
    </xdr:from>
    <xdr:to>
      <xdr:col>24</xdr:col>
      <xdr:colOff>114300</xdr:colOff>
      <xdr:row>80</xdr:row>
      <xdr:rowOff>115026</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4127500" y="132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36303</xdr:rowOff>
    </xdr:from>
    <xdr:ext cx="405111" cy="259045"/>
    <xdr:sp macro="" textlink="">
      <xdr:nvSpPr>
        <xdr:cNvPr id="234" name="【公営住宅】&#10;有形固定資産減価償却率該当値テキスト">
          <a:extLst>
            <a:ext uri="{FF2B5EF4-FFF2-40B4-BE49-F238E27FC236}">
              <a16:creationId xmlns:a16="http://schemas.microsoft.com/office/drawing/2014/main" id="{00000000-0008-0000-0100-0000EA000000}"/>
            </a:ext>
          </a:extLst>
        </xdr:cNvPr>
        <xdr:cNvSpPr txBox="1"/>
      </xdr:nvSpPr>
      <xdr:spPr>
        <a:xfrm>
          <a:off x="4229100" y="130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35" name="n_1aveValue【公営住宅】&#10;有形固定資産減価償却率">
          <a:extLst>
            <a:ext uri="{FF2B5EF4-FFF2-40B4-BE49-F238E27FC236}">
              <a16:creationId xmlns:a16="http://schemas.microsoft.com/office/drawing/2014/main" id="{00000000-0008-0000-0100-0000EB000000}"/>
            </a:ext>
          </a:extLst>
        </xdr:cNvPr>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36" name="n_2aveValue【公営住宅】&#10;有形固定資産減価償却率">
          <a:extLst>
            <a:ext uri="{FF2B5EF4-FFF2-40B4-BE49-F238E27FC236}">
              <a16:creationId xmlns:a16="http://schemas.microsoft.com/office/drawing/2014/main" id="{00000000-0008-0000-0100-0000EC000000}"/>
            </a:ext>
          </a:extLst>
        </xdr:cNvPr>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37" name="n_3aveValue【公営住宅】&#10;有形固定資産減価償却率">
          <a:extLst>
            <a:ext uri="{FF2B5EF4-FFF2-40B4-BE49-F238E27FC236}">
              <a16:creationId xmlns:a16="http://schemas.microsoft.com/office/drawing/2014/main" id="{00000000-0008-0000-0100-0000ED000000}"/>
            </a:ext>
          </a:extLst>
        </xdr:cNvPr>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a:extLst>
            <a:ext uri="{FF2B5EF4-FFF2-40B4-BE49-F238E27FC236}">
              <a16:creationId xmlns:a16="http://schemas.microsoft.com/office/drawing/2014/main" id="{00000000-0008-0000-0100-000004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62" name="【公営住宅】&#10;一人当たり面積最小値テキスト">
          <a:extLst>
            <a:ext uri="{FF2B5EF4-FFF2-40B4-BE49-F238E27FC236}">
              <a16:creationId xmlns:a16="http://schemas.microsoft.com/office/drawing/2014/main" id="{00000000-0008-0000-0100-000006010000}"/>
            </a:ext>
          </a:extLst>
        </xdr:cNvPr>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64" name="【公営住宅】&#10;一人当たり面積最大値テキスト">
          <a:extLst>
            <a:ext uri="{FF2B5EF4-FFF2-40B4-BE49-F238E27FC236}">
              <a16:creationId xmlns:a16="http://schemas.microsoft.com/office/drawing/2014/main" id="{00000000-0008-0000-0100-000008010000}"/>
            </a:ext>
          </a:extLst>
        </xdr:cNvPr>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66" name="【公営住宅】&#10;一人当たり面積平均値テキスト">
          <a:extLst>
            <a:ext uri="{FF2B5EF4-FFF2-40B4-BE49-F238E27FC236}">
              <a16:creationId xmlns:a16="http://schemas.microsoft.com/office/drawing/2014/main" id="{00000000-0008-0000-0100-00000A010000}"/>
            </a:ext>
          </a:extLst>
        </xdr:cNvPr>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42818</xdr:rowOff>
    </xdr:from>
    <xdr:to>
      <xdr:col>55</xdr:col>
      <xdr:colOff>50800</xdr:colOff>
      <xdr:row>83</xdr:row>
      <xdr:rowOff>144418</xdr:rowOff>
    </xdr:to>
    <xdr:sp macro="" textlink="">
      <xdr:nvSpPr>
        <xdr:cNvPr id="276" name="楕円 275">
          <a:extLst>
            <a:ext uri="{FF2B5EF4-FFF2-40B4-BE49-F238E27FC236}">
              <a16:creationId xmlns:a16="http://schemas.microsoft.com/office/drawing/2014/main" id="{00000000-0008-0000-0100-000014010000}"/>
            </a:ext>
          </a:extLst>
        </xdr:cNvPr>
        <xdr:cNvSpPr/>
      </xdr:nvSpPr>
      <xdr:spPr>
        <a:xfrm>
          <a:off x="9398000" y="137524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21245</xdr:rowOff>
    </xdr:from>
    <xdr:ext cx="469744" cy="259045"/>
    <xdr:sp macro="" textlink="">
      <xdr:nvSpPr>
        <xdr:cNvPr id="277" name="【公営住宅】&#10;一人当たり面積該当値テキスト">
          <a:extLst>
            <a:ext uri="{FF2B5EF4-FFF2-40B4-BE49-F238E27FC236}">
              <a16:creationId xmlns:a16="http://schemas.microsoft.com/office/drawing/2014/main" id="{00000000-0008-0000-0100-000015010000}"/>
            </a:ext>
          </a:extLst>
        </xdr:cNvPr>
        <xdr:cNvSpPr txBox="1"/>
      </xdr:nvSpPr>
      <xdr:spPr>
        <a:xfrm>
          <a:off x="9480550" y="1373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85833</xdr:rowOff>
    </xdr:from>
    <xdr:ext cx="469744" cy="259045"/>
    <xdr:sp macro="" textlink="">
      <xdr:nvSpPr>
        <xdr:cNvPr id="278" name="n_1aveValue【公営住宅】&#10;一人当たり面積">
          <a:extLst>
            <a:ext uri="{FF2B5EF4-FFF2-40B4-BE49-F238E27FC236}">
              <a16:creationId xmlns:a16="http://schemas.microsoft.com/office/drawing/2014/main" id="{00000000-0008-0000-0100-000016010000}"/>
            </a:ext>
          </a:extLst>
        </xdr:cNvPr>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279" name="n_2aveValue【公営住宅】&#10;一人当たり面積">
          <a:extLst>
            <a:ext uri="{FF2B5EF4-FFF2-40B4-BE49-F238E27FC236}">
              <a16:creationId xmlns:a16="http://schemas.microsoft.com/office/drawing/2014/main" id="{00000000-0008-0000-0100-000017010000}"/>
            </a:ext>
          </a:extLst>
        </xdr:cNvPr>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280" name="n_3aveValue【公営住宅】&#10;一人当たり面積">
          <a:extLst>
            <a:ext uri="{FF2B5EF4-FFF2-40B4-BE49-F238E27FC236}">
              <a16:creationId xmlns:a16="http://schemas.microsoft.com/office/drawing/2014/main" id="{00000000-0008-0000-0100-000018010000}"/>
            </a:ext>
          </a:extLst>
        </xdr:cNvPr>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00000000-0008-0000-0100-000044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326" name="【学校施設】&#10;有形固定資産減価償却率最小値テキスト">
          <a:extLst>
            <a:ext uri="{FF2B5EF4-FFF2-40B4-BE49-F238E27FC236}">
              <a16:creationId xmlns:a16="http://schemas.microsoft.com/office/drawing/2014/main" id="{00000000-0008-0000-0100-000046010000}"/>
            </a:ext>
          </a:extLst>
        </xdr:cNvPr>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00000000-0008-0000-0100-000048010000}"/>
            </a:ext>
          </a:extLst>
        </xdr:cNvPr>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00000000-0008-0000-0100-00004A010000}"/>
            </a:ext>
          </a:extLst>
        </xdr:cNvPr>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4649450" y="99804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46499</xdr:rowOff>
    </xdr:from>
    <xdr:ext cx="405111" cy="259045"/>
    <xdr:sp macro="" textlink="">
      <xdr:nvSpPr>
        <xdr:cNvPr id="341" name="【学校施設】&#10;有形固定資産減価償却率該当値テキスト">
          <a:extLst>
            <a:ext uri="{FF2B5EF4-FFF2-40B4-BE49-F238E27FC236}">
              <a16:creationId xmlns:a16="http://schemas.microsoft.com/office/drawing/2014/main" id="{00000000-0008-0000-0100-000055010000}"/>
            </a:ext>
          </a:extLst>
        </xdr:cNvPr>
        <xdr:cNvSpPr txBox="1"/>
      </xdr:nvSpPr>
      <xdr:spPr>
        <a:xfrm>
          <a:off x="14744700"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342" name="n_1aveValue【学校施設】&#10;有形固定資産減価償却率">
          <a:extLst>
            <a:ext uri="{FF2B5EF4-FFF2-40B4-BE49-F238E27FC236}">
              <a16:creationId xmlns:a16="http://schemas.microsoft.com/office/drawing/2014/main" id="{00000000-0008-0000-0100-000056010000}"/>
            </a:ext>
          </a:extLst>
        </xdr:cNvPr>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343" name="n_2aveValue【学校施設】&#10;有形固定資産減価償却率">
          <a:extLst>
            <a:ext uri="{FF2B5EF4-FFF2-40B4-BE49-F238E27FC236}">
              <a16:creationId xmlns:a16="http://schemas.microsoft.com/office/drawing/2014/main" id="{00000000-0008-0000-0100-000057010000}"/>
            </a:ext>
          </a:extLst>
        </xdr:cNvPr>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344" name="n_3aveValue【学校施設】&#10;有形固定資産減価償却率">
          <a:extLst>
            <a:ext uri="{FF2B5EF4-FFF2-40B4-BE49-F238E27FC236}">
              <a16:creationId xmlns:a16="http://schemas.microsoft.com/office/drawing/2014/main" id="{00000000-0008-0000-0100-000058010000}"/>
            </a:ext>
          </a:extLst>
        </xdr:cNvPr>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8" name="【学校施設】&#10;一人当たり面積グラフ枠">
          <a:extLst>
            <a:ext uri="{FF2B5EF4-FFF2-40B4-BE49-F238E27FC236}">
              <a16:creationId xmlns:a16="http://schemas.microsoft.com/office/drawing/2014/main" id="{00000000-0008-0000-0100-00007001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370" name="【学校施設】&#10;一人当たり面積最小値テキスト">
          <a:extLst>
            <a:ext uri="{FF2B5EF4-FFF2-40B4-BE49-F238E27FC236}">
              <a16:creationId xmlns:a16="http://schemas.microsoft.com/office/drawing/2014/main" id="{00000000-0008-0000-0100-000072010000}"/>
            </a:ext>
          </a:extLst>
        </xdr:cNvPr>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372" name="【学校施設】&#10;一人当たり面積最大値テキスト">
          <a:extLst>
            <a:ext uri="{FF2B5EF4-FFF2-40B4-BE49-F238E27FC236}">
              <a16:creationId xmlns:a16="http://schemas.microsoft.com/office/drawing/2014/main" id="{00000000-0008-0000-0100-000074010000}"/>
            </a:ext>
          </a:extLst>
        </xdr:cNvPr>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374" name="【学校施設】&#10;一人当たり面積平均値テキスト">
          <a:extLst>
            <a:ext uri="{FF2B5EF4-FFF2-40B4-BE49-F238E27FC236}">
              <a16:creationId xmlns:a16="http://schemas.microsoft.com/office/drawing/2014/main" id="{00000000-0008-0000-0100-000076010000}"/>
            </a:ext>
          </a:extLst>
        </xdr:cNvPr>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130447</xdr:rowOff>
    </xdr:from>
    <xdr:to>
      <xdr:col>116</xdr:col>
      <xdr:colOff>114300</xdr:colOff>
      <xdr:row>58</xdr:row>
      <xdr:rowOff>60597</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9900900" y="95474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153324</xdr:rowOff>
    </xdr:from>
    <xdr:ext cx="469744" cy="259045"/>
    <xdr:sp macro="" textlink="">
      <xdr:nvSpPr>
        <xdr:cNvPr id="385" name="【学校施設】&#10;一人当たり面積該当値テキスト">
          <a:extLst>
            <a:ext uri="{FF2B5EF4-FFF2-40B4-BE49-F238E27FC236}">
              <a16:creationId xmlns:a16="http://schemas.microsoft.com/office/drawing/2014/main" id="{00000000-0008-0000-0100-000081010000}"/>
            </a:ext>
          </a:extLst>
        </xdr:cNvPr>
        <xdr:cNvSpPr txBox="1"/>
      </xdr:nvSpPr>
      <xdr:spPr>
        <a:xfrm>
          <a:off x="20002500" y="94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98351</xdr:rowOff>
    </xdr:from>
    <xdr:ext cx="469744" cy="259045"/>
    <xdr:sp macro="" textlink="">
      <xdr:nvSpPr>
        <xdr:cNvPr id="386" name="n_1aveValue【学校施設】&#10;一人当たり面積">
          <a:extLst>
            <a:ext uri="{FF2B5EF4-FFF2-40B4-BE49-F238E27FC236}">
              <a16:creationId xmlns:a16="http://schemas.microsoft.com/office/drawing/2014/main" id="{00000000-0008-0000-0100-000082010000}"/>
            </a:ext>
          </a:extLst>
        </xdr:cNvPr>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387" name="n_2aveValue【学校施設】&#10;一人当たり面積">
          <a:extLst>
            <a:ext uri="{FF2B5EF4-FFF2-40B4-BE49-F238E27FC236}">
              <a16:creationId xmlns:a16="http://schemas.microsoft.com/office/drawing/2014/main" id="{00000000-0008-0000-0100-000083010000}"/>
            </a:ext>
          </a:extLst>
        </xdr:cNvPr>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388" name="n_3aveValue【学校施設】&#10;一人当たり面積">
          <a:extLst>
            <a:ext uri="{FF2B5EF4-FFF2-40B4-BE49-F238E27FC236}">
              <a16:creationId xmlns:a16="http://schemas.microsoft.com/office/drawing/2014/main" id="{00000000-0008-0000-0100-000084010000}"/>
            </a:ext>
          </a:extLst>
        </xdr:cNvPr>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8" name="【図書館】&#10;有形固定資産減価償却率グラフ枠">
          <a:extLst>
            <a:ext uri="{FF2B5EF4-FFF2-40B4-BE49-F238E27FC236}">
              <a16:creationId xmlns:a16="http://schemas.microsoft.com/office/drawing/2014/main" id="{00000000-0008-0000-0100-00009801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410" name="【図書館】&#10;有形固定資産減価償却率最小値テキスト">
          <a:extLst>
            <a:ext uri="{FF2B5EF4-FFF2-40B4-BE49-F238E27FC236}">
              <a16:creationId xmlns:a16="http://schemas.microsoft.com/office/drawing/2014/main" id="{00000000-0008-0000-0100-00009A010000}"/>
            </a:ext>
          </a:extLst>
        </xdr:cNvPr>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12" name="【図書館】&#10;有形固定資産減価償却率最大値テキスト">
          <a:extLst>
            <a:ext uri="{FF2B5EF4-FFF2-40B4-BE49-F238E27FC236}">
              <a16:creationId xmlns:a16="http://schemas.microsoft.com/office/drawing/2014/main" id="{00000000-0008-0000-0100-00009C010000}"/>
            </a:ext>
          </a:extLst>
        </xdr:cNvPr>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414" name="【図書館】&#10;有形固定資産減価償却率平均値テキスト">
          <a:extLst>
            <a:ext uri="{FF2B5EF4-FFF2-40B4-BE49-F238E27FC236}">
              <a16:creationId xmlns:a16="http://schemas.microsoft.com/office/drawing/2014/main" id="{00000000-0008-0000-0100-00009E010000}"/>
            </a:ext>
          </a:extLst>
        </xdr:cNvPr>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87885</xdr:rowOff>
    </xdr:from>
    <xdr:to>
      <xdr:col>85</xdr:col>
      <xdr:colOff>177800</xdr:colOff>
      <xdr:row>81</xdr:row>
      <xdr:rowOff>18035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4649450" y="133022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110762</xdr:rowOff>
    </xdr:from>
    <xdr:ext cx="405111" cy="259045"/>
    <xdr:sp macro="" textlink="">
      <xdr:nvSpPr>
        <xdr:cNvPr id="425" name="【図書館】&#10;有形固定資産減価償却率該当値テキスト">
          <a:extLst>
            <a:ext uri="{FF2B5EF4-FFF2-40B4-BE49-F238E27FC236}">
              <a16:creationId xmlns:a16="http://schemas.microsoft.com/office/drawing/2014/main" id="{00000000-0008-0000-0100-0000A9010000}"/>
            </a:ext>
          </a:extLst>
        </xdr:cNvPr>
        <xdr:cNvSpPr txBox="1"/>
      </xdr:nvSpPr>
      <xdr:spPr>
        <a:xfrm>
          <a:off x="14744700" y="1316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57421</xdr:rowOff>
    </xdr:from>
    <xdr:ext cx="405111" cy="259045"/>
    <xdr:sp macro="" textlink="">
      <xdr:nvSpPr>
        <xdr:cNvPr id="426" name="n_1aveValue【図書館】&#10;有形固定資産減価償却率">
          <a:extLst>
            <a:ext uri="{FF2B5EF4-FFF2-40B4-BE49-F238E27FC236}">
              <a16:creationId xmlns:a16="http://schemas.microsoft.com/office/drawing/2014/main" id="{00000000-0008-0000-0100-0000AA010000}"/>
            </a:ext>
          </a:extLst>
        </xdr:cNvPr>
        <xdr:cNvSpPr txBox="1"/>
      </xdr:nvSpPr>
      <xdr:spPr>
        <a:xfrm>
          <a:off x="1374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427" name="n_2aveValue【図書館】&#10;有形固定資産減価償却率">
          <a:extLst>
            <a:ext uri="{FF2B5EF4-FFF2-40B4-BE49-F238E27FC236}">
              <a16:creationId xmlns:a16="http://schemas.microsoft.com/office/drawing/2014/main" id="{00000000-0008-0000-0100-0000AB010000}"/>
            </a:ext>
          </a:extLst>
        </xdr:cNvPr>
        <xdr:cNvSpPr txBox="1"/>
      </xdr:nvSpPr>
      <xdr:spPr>
        <a:xfrm>
          <a:off x="1296099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428" name="n_3aveValue【図書館】&#10;有形固定資産減価償却率">
          <a:extLst>
            <a:ext uri="{FF2B5EF4-FFF2-40B4-BE49-F238E27FC236}">
              <a16:creationId xmlns:a16="http://schemas.microsoft.com/office/drawing/2014/main" id="{00000000-0008-0000-0100-0000AC010000}"/>
            </a:ext>
          </a:extLst>
        </xdr:cNvPr>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図書館】&#10;一人当たり面積グラフ枠">
          <a:extLst>
            <a:ext uri="{FF2B5EF4-FFF2-40B4-BE49-F238E27FC236}">
              <a16:creationId xmlns:a16="http://schemas.microsoft.com/office/drawing/2014/main" id="{00000000-0008-0000-0100-0000C101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51" name="【図書館】&#10;一人当たり面積最小値テキスト">
          <a:extLst>
            <a:ext uri="{FF2B5EF4-FFF2-40B4-BE49-F238E27FC236}">
              <a16:creationId xmlns:a16="http://schemas.microsoft.com/office/drawing/2014/main" id="{00000000-0008-0000-0100-0000C3010000}"/>
            </a:ext>
          </a:extLst>
        </xdr:cNvPr>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53" name="【図書館】&#10;一人当たり面積最大値テキスト">
          <a:extLst>
            <a:ext uri="{FF2B5EF4-FFF2-40B4-BE49-F238E27FC236}">
              <a16:creationId xmlns:a16="http://schemas.microsoft.com/office/drawing/2014/main" id="{00000000-0008-0000-0100-0000C5010000}"/>
            </a:ext>
          </a:extLst>
        </xdr:cNvPr>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455" name="【図書館】&#10;一人当たり面積平均値テキスト">
          <a:extLst>
            <a:ext uri="{FF2B5EF4-FFF2-40B4-BE49-F238E27FC236}">
              <a16:creationId xmlns:a16="http://schemas.microsoft.com/office/drawing/2014/main" id="{00000000-0008-0000-0100-0000C7010000}"/>
            </a:ext>
          </a:extLst>
        </xdr:cNvPr>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9009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466" name="【図書館】&#10;一人当たり面積該当値テキスト">
          <a:extLst>
            <a:ext uri="{FF2B5EF4-FFF2-40B4-BE49-F238E27FC236}">
              <a16:creationId xmlns:a16="http://schemas.microsoft.com/office/drawing/2014/main" id="{00000000-0008-0000-0100-0000D2010000}"/>
            </a:ext>
          </a:extLst>
        </xdr:cNvPr>
        <xdr:cNvSpPr txBox="1"/>
      </xdr:nvSpPr>
      <xdr:spPr>
        <a:xfrm>
          <a:off x="200025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467" name="n_1aveValue【図書館】&#10;一人当たり面積">
          <a:extLst>
            <a:ext uri="{FF2B5EF4-FFF2-40B4-BE49-F238E27FC236}">
              <a16:creationId xmlns:a16="http://schemas.microsoft.com/office/drawing/2014/main" id="{00000000-0008-0000-0100-0000D3010000}"/>
            </a:ext>
          </a:extLst>
        </xdr:cNvPr>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468" name="n_2aveValue【図書館】&#10;一人当たり面積">
          <a:extLst>
            <a:ext uri="{FF2B5EF4-FFF2-40B4-BE49-F238E27FC236}">
              <a16:creationId xmlns:a16="http://schemas.microsoft.com/office/drawing/2014/main" id="{00000000-0008-0000-0100-0000D4010000}"/>
            </a:ext>
          </a:extLst>
        </xdr:cNvPr>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469" name="n_3aveValue【図書館】&#10;一人当たり面積">
          <a:extLst>
            <a:ext uri="{FF2B5EF4-FFF2-40B4-BE49-F238E27FC236}">
              <a16:creationId xmlns:a16="http://schemas.microsoft.com/office/drawing/2014/main" id="{00000000-0008-0000-0100-0000D5010000}"/>
            </a:ext>
          </a:extLst>
        </xdr:cNvPr>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0" name="【博物館】&#10;有形固定資産減価償却率グラフ枠">
          <a:extLst>
            <a:ext uri="{FF2B5EF4-FFF2-40B4-BE49-F238E27FC236}">
              <a16:creationId xmlns:a16="http://schemas.microsoft.com/office/drawing/2014/main" id="{00000000-0008-0000-0100-0000EA01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492" name="【博物館】&#10;有形固定資産減価償却率最小値テキスト">
          <a:extLst>
            <a:ext uri="{FF2B5EF4-FFF2-40B4-BE49-F238E27FC236}">
              <a16:creationId xmlns:a16="http://schemas.microsoft.com/office/drawing/2014/main" id="{00000000-0008-0000-0100-0000EC010000}"/>
            </a:ext>
          </a:extLst>
        </xdr:cNvPr>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494" name="【博物館】&#10;有形固定資産減価償却率最大値テキスト">
          <a:extLst>
            <a:ext uri="{FF2B5EF4-FFF2-40B4-BE49-F238E27FC236}">
              <a16:creationId xmlns:a16="http://schemas.microsoft.com/office/drawing/2014/main" id="{00000000-0008-0000-0100-0000EE010000}"/>
            </a:ext>
          </a:extLst>
        </xdr:cNvPr>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496" name="【博物館】&#10;有形固定資産減価償却率平均値テキスト">
          <a:extLst>
            <a:ext uri="{FF2B5EF4-FFF2-40B4-BE49-F238E27FC236}">
              <a16:creationId xmlns:a16="http://schemas.microsoft.com/office/drawing/2014/main" id="{00000000-0008-0000-0100-0000F0010000}"/>
            </a:ext>
          </a:extLst>
        </xdr:cNvPr>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4649450" y="173132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32402</xdr:rowOff>
    </xdr:from>
    <xdr:ext cx="405111" cy="259045"/>
    <xdr:sp macro="" textlink="">
      <xdr:nvSpPr>
        <xdr:cNvPr id="507" name="【博物館】&#10;有形固定資産減価償却率該当値テキスト">
          <a:extLst>
            <a:ext uri="{FF2B5EF4-FFF2-40B4-BE49-F238E27FC236}">
              <a16:creationId xmlns:a16="http://schemas.microsoft.com/office/drawing/2014/main" id="{00000000-0008-0000-0100-0000FB010000}"/>
            </a:ext>
          </a:extLst>
        </xdr:cNvPr>
        <xdr:cNvSpPr txBox="1"/>
      </xdr:nvSpPr>
      <xdr:spPr>
        <a:xfrm>
          <a:off x="14744700"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508" name="n_1aveValue【博物館】&#10;有形固定資産減価償却率">
          <a:extLst>
            <a:ext uri="{FF2B5EF4-FFF2-40B4-BE49-F238E27FC236}">
              <a16:creationId xmlns:a16="http://schemas.microsoft.com/office/drawing/2014/main" id="{00000000-0008-0000-0100-0000FC010000}"/>
            </a:ext>
          </a:extLst>
        </xdr:cNvPr>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509" name="n_2aveValue【博物館】&#10;有形固定資産減価償却率">
          <a:extLst>
            <a:ext uri="{FF2B5EF4-FFF2-40B4-BE49-F238E27FC236}">
              <a16:creationId xmlns:a16="http://schemas.microsoft.com/office/drawing/2014/main" id="{00000000-0008-0000-0100-0000FD010000}"/>
            </a:ext>
          </a:extLst>
        </xdr:cNvPr>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510" name="n_3aveValue【博物館】&#10;有形固定資産減価償却率">
          <a:extLst>
            <a:ext uri="{FF2B5EF4-FFF2-40B4-BE49-F238E27FC236}">
              <a16:creationId xmlns:a16="http://schemas.microsoft.com/office/drawing/2014/main" id="{00000000-0008-0000-0100-0000FE010000}"/>
            </a:ext>
          </a:extLst>
        </xdr:cNvPr>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博物館】&#10;一人当たり面積グラフ枠">
          <a:extLst>
            <a:ext uri="{FF2B5EF4-FFF2-40B4-BE49-F238E27FC236}">
              <a16:creationId xmlns:a16="http://schemas.microsoft.com/office/drawing/2014/main" id="{00000000-0008-0000-0100-000011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31" name="【博物館】&#10;一人当たり面積最小値テキスト">
          <a:extLst>
            <a:ext uri="{FF2B5EF4-FFF2-40B4-BE49-F238E27FC236}">
              <a16:creationId xmlns:a16="http://schemas.microsoft.com/office/drawing/2014/main" id="{00000000-0008-0000-0100-000013020000}"/>
            </a:ext>
          </a:extLst>
        </xdr:cNvPr>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33" name="【博物館】&#10;一人当たり面積最大値テキスト">
          <a:extLst>
            <a:ext uri="{FF2B5EF4-FFF2-40B4-BE49-F238E27FC236}">
              <a16:creationId xmlns:a16="http://schemas.microsoft.com/office/drawing/2014/main" id="{00000000-0008-0000-0100-000015020000}"/>
            </a:ext>
          </a:extLst>
        </xdr:cNvPr>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535" name="【博物館】&#10;一人当たり面積平均値テキスト">
          <a:extLst>
            <a:ext uri="{FF2B5EF4-FFF2-40B4-BE49-F238E27FC236}">
              <a16:creationId xmlns:a16="http://schemas.microsoft.com/office/drawing/2014/main" id="{00000000-0008-0000-0100-000017020000}"/>
            </a:ext>
          </a:extLst>
        </xdr:cNvPr>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99009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101</xdr:row>
      <xdr:rowOff>116857</xdr:rowOff>
    </xdr:from>
    <xdr:ext cx="469744" cy="259045"/>
    <xdr:sp macro="" textlink="">
      <xdr:nvSpPr>
        <xdr:cNvPr id="546" name="【博物館】&#10;一人当たり面積該当値テキスト">
          <a:extLst>
            <a:ext uri="{FF2B5EF4-FFF2-40B4-BE49-F238E27FC236}">
              <a16:creationId xmlns:a16="http://schemas.microsoft.com/office/drawing/2014/main" id="{00000000-0008-0000-0100-000022020000}"/>
            </a:ext>
          </a:extLst>
        </xdr:cNvPr>
        <xdr:cNvSpPr txBox="1"/>
      </xdr:nvSpPr>
      <xdr:spPr>
        <a:xfrm>
          <a:off x="20002500"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547" name="n_1aveValue【博物館】&#10;一人当たり面積">
          <a:extLst>
            <a:ext uri="{FF2B5EF4-FFF2-40B4-BE49-F238E27FC236}">
              <a16:creationId xmlns:a16="http://schemas.microsoft.com/office/drawing/2014/main" id="{00000000-0008-0000-0100-000023020000}"/>
            </a:ext>
          </a:extLst>
        </xdr:cNvPr>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48" name="n_2aveValue【博物館】&#10;一人当たり面積">
          <a:extLst>
            <a:ext uri="{FF2B5EF4-FFF2-40B4-BE49-F238E27FC236}">
              <a16:creationId xmlns:a16="http://schemas.microsoft.com/office/drawing/2014/main" id="{00000000-0008-0000-0100-000024020000}"/>
            </a:ext>
          </a:extLst>
        </xdr:cNvPr>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549" name="n_3aveValue【博物館】&#10;一人当たり面積">
          <a:extLst>
            <a:ext uri="{FF2B5EF4-FFF2-40B4-BE49-F238E27FC236}">
              <a16:creationId xmlns:a16="http://schemas.microsoft.com/office/drawing/2014/main" id="{00000000-0008-0000-0100-000025020000}"/>
            </a:ext>
          </a:extLst>
        </xdr:cNvPr>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施設類型比較では多くの施設でグループ平均より低い数値となっている。類似団体と比較して有形固定資産減価償却率が高くなっている施設は、公営住宅、図書館である。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年代に建設した建物が多く、減価償却が進んでいる。図書館については昭和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年度に建設されたが、耐震化工事等の必要な整備を行い、施設の長寿命化を図っている。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a:extLst>
            <a:ext uri="{FF2B5EF4-FFF2-40B4-BE49-F238E27FC236}">
              <a16:creationId xmlns:a16="http://schemas.microsoft.com/office/drawing/2014/main" id="{00000000-0008-0000-0200-000035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a:extLst>
            <a:ext uri="{FF2B5EF4-FFF2-40B4-BE49-F238E27FC236}">
              <a16:creationId xmlns:a16="http://schemas.microsoft.com/office/drawing/2014/main" id="{00000000-0008-0000-0200-000037000000}"/>
            </a:ext>
          </a:extLst>
        </xdr:cNvPr>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a:extLst>
            <a:ext uri="{FF2B5EF4-FFF2-40B4-BE49-F238E27FC236}">
              <a16:creationId xmlns:a16="http://schemas.microsoft.com/office/drawing/2014/main" id="{00000000-0008-0000-0200-000039000000}"/>
            </a:ext>
          </a:extLst>
        </xdr:cNvPr>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a:extLst>
            <a:ext uri="{FF2B5EF4-FFF2-40B4-BE49-F238E27FC236}">
              <a16:creationId xmlns:a16="http://schemas.microsoft.com/office/drawing/2014/main" id="{00000000-0008-0000-0200-00003B000000}"/>
            </a:ext>
          </a:extLst>
        </xdr:cNvPr>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1275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146067</xdr:rowOff>
    </xdr:from>
    <xdr:ext cx="405111" cy="259045"/>
    <xdr:sp macro="" textlink="">
      <xdr:nvSpPr>
        <xdr:cNvPr id="70" name="【体育館・プール】&#10;有形固定資産減価償却率該当値テキスト">
          <a:extLst>
            <a:ext uri="{FF2B5EF4-FFF2-40B4-BE49-F238E27FC236}">
              <a16:creationId xmlns:a16="http://schemas.microsoft.com/office/drawing/2014/main" id="{00000000-0008-0000-0200-000046000000}"/>
            </a:ext>
          </a:extLst>
        </xdr:cNvPr>
        <xdr:cNvSpPr txBox="1"/>
      </xdr:nvSpPr>
      <xdr:spPr>
        <a:xfrm>
          <a:off x="4229100"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1" name="n_1aveValue【体育館・プール】&#10;有形固定資産減価償却率">
          <a:extLst>
            <a:ext uri="{FF2B5EF4-FFF2-40B4-BE49-F238E27FC236}">
              <a16:creationId xmlns:a16="http://schemas.microsoft.com/office/drawing/2014/main" id="{00000000-0008-0000-0200-000047000000}"/>
            </a:ext>
          </a:extLst>
        </xdr:cNvPr>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2" name="n_2aveValue【体育館・プール】&#10;有形固定資産減価償却率">
          <a:extLst>
            <a:ext uri="{FF2B5EF4-FFF2-40B4-BE49-F238E27FC236}">
              <a16:creationId xmlns:a16="http://schemas.microsoft.com/office/drawing/2014/main" id="{00000000-0008-0000-0200-000048000000}"/>
            </a:ext>
          </a:extLst>
        </xdr:cNvPr>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3" name="n_3aveValue【体育館・プール】&#10;有形固定資産減価償却率">
          <a:extLst>
            <a:ext uri="{FF2B5EF4-FFF2-40B4-BE49-F238E27FC236}">
              <a16:creationId xmlns:a16="http://schemas.microsoft.com/office/drawing/2014/main" id="{00000000-0008-0000-0200-000049000000}"/>
            </a:ext>
          </a:extLst>
        </xdr:cNvPr>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体育館・プール】&#10;一人当たり面積グラフ枠">
          <a:extLst>
            <a:ext uri="{FF2B5EF4-FFF2-40B4-BE49-F238E27FC236}">
              <a16:creationId xmlns:a16="http://schemas.microsoft.com/office/drawing/2014/main" id="{00000000-0008-0000-0200-00005E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96" name="【体育館・プール】&#10;一人当たり面積最小値テキスト">
          <a:extLst>
            <a:ext uri="{FF2B5EF4-FFF2-40B4-BE49-F238E27FC236}">
              <a16:creationId xmlns:a16="http://schemas.microsoft.com/office/drawing/2014/main" id="{00000000-0008-0000-0200-000060000000}"/>
            </a:ext>
          </a:extLst>
        </xdr:cNvPr>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98" name="【体育館・プール】&#10;一人当たり面積最大値テキスト">
          <a:extLst>
            <a:ext uri="{FF2B5EF4-FFF2-40B4-BE49-F238E27FC236}">
              <a16:creationId xmlns:a16="http://schemas.microsoft.com/office/drawing/2014/main" id="{00000000-0008-0000-0200-000062000000}"/>
            </a:ext>
          </a:extLst>
        </xdr:cNvPr>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0" name="【体育館・プール】&#10;一人当たり面積平均値テキスト">
          <a:extLst>
            <a:ext uri="{FF2B5EF4-FFF2-40B4-BE49-F238E27FC236}">
              <a16:creationId xmlns:a16="http://schemas.microsoft.com/office/drawing/2014/main" id="{00000000-0008-0000-0200-000064000000}"/>
            </a:ext>
          </a:extLst>
        </xdr:cNvPr>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1" name="フローチャート: 判断 100">
          <a:extLst>
            <a:ext uri="{FF2B5EF4-FFF2-40B4-BE49-F238E27FC236}">
              <a16:creationId xmlns:a16="http://schemas.microsoft.com/office/drawing/2014/main" id="{00000000-0008-0000-0200-000065000000}"/>
            </a:ext>
          </a:extLst>
        </xdr:cNvPr>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3" name="フローチャート: 判断 102">
          <a:extLst>
            <a:ext uri="{FF2B5EF4-FFF2-40B4-BE49-F238E27FC236}">
              <a16:creationId xmlns:a16="http://schemas.microsoft.com/office/drawing/2014/main" id="{00000000-0008-0000-0200-000067000000}"/>
            </a:ext>
          </a:extLst>
        </xdr:cNvPr>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9398000" y="6604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10177</xdr:rowOff>
    </xdr:from>
    <xdr:ext cx="469744" cy="259045"/>
    <xdr:sp macro="" textlink="">
      <xdr:nvSpPr>
        <xdr:cNvPr id="111" name="【体育館・プール】&#10;一人当たり面積該当値テキスト">
          <a:extLst>
            <a:ext uri="{FF2B5EF4-FFF2-40B4-BE49-F238E27FC236}">
              <a16:creationId xmlns:a16="http://schemas.microsoft.com/office/drawing/2014/main" id="{00000000-0008-0000-0200-00006F000000}"/>
            </a:ext>
          </a:extLst>
        </xdr:cNvPr>
        <xdr:cNvSpPr txBox="1"/>
      </xdr:nvSpPr>
      <xdr:spPr>
        <a:xfrm>
          <a:off x="9480550"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12" name="n_1aveValue【体育館・プール】&#10;一人当たり面積">
          <a:extLst>
            <a:ext uri="{FF2B5EF4-FFF2-40B4-BE49-F238E27FC236}">
              <a16:creationId xmlns:a16="http://schemas.microsoft.com/office/drawing/2014/main" id="{00000000-0008-0000-0200-000070000000}"/>
            </a:ext>
          </a:extLst>
        </xdr:cNvPr>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13" name="n_2aveValue【体育館・プール】&#10;一人当たり面積">
          <a:extLst>
            <a:ext uri="{FF2B5EF4-FFF2-40B4-BE49-F238E27FC236}">
              <a16:creationId xmlns:a16="http://schemas.microsoft.com/office/drawing/2014/main" id="{00000000-0008-0000-0200-000071000000}"/>
            </a:ext>
          </a:extLst>
        </xdr:cNvPr>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14" name="n_3aveValue【体育館・プール】&#10;一人当たり面積">
          <a:extLst>
            <a:ext uri="{FF2B5EF4-FFF2-40B4-BE49-F238E27FC236}">
              <a16:creationId xmlns:a16="http://schemas.microsoft.com/office/drawing/2014/main" id="{00000000-0008-0000-0200-000072000000}"/>
            </a:ext>
          </a:extLst>
        </xdr:cNvPr>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4" name="【陸上競技場・野球場・球技場】&#10;有形固定資産減価償却率グラフ枠">
          <a:extLst>
            <a:ext uri="{FF2B5EF4-FFF2-40B4-BE49-F238E27FC236}">
              <a16:creationId xmlns:a16="http://schemas.microsoft.com/office/drawing/2014/main" id="{00000000-0008-0000-0200-000086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36" name="【陸上競技場・野球場・球技場】&#10;有形固定資産減価償却率最小値テキスト">
          <a:extLst>
            <a:ext uri="{FF2B5EF4-FFF2-40B4-BE49-F238E27FC236}">
              <a16:creationId xmlns:a16="http://schemas.microsoft.com/office/drawing/2014/main" id="{00000000-0008-0000-0200-000088000000}"/>
            </a:ext>
          </a:extLst>
        </xdr:cNvPr>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38" name="【陸上競技場・野球場・球技場】&#10;有形固定資産減価償却率最大値テキスト">
          <a:extLst>
            <a:ext uri="{FF2B5EF4-FFF2-40B4-BE49-F238E27FC236}">
              <a16:creationId xmlns:a16="http://schemas.microsoft.com/office/drawing/2014/main" id="{00000000-0008-0000-0200-00008A000000}"/>
            </a:ext>
          </a:extLst>
        </xdr:cNvPr>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40" name="【陸上競技場・野球場・球技場】&#10;有形固定資産減価償却率平均値テキスト">
          <a:extLst>
            <a:ext uri="{FF2B5EF4-FFF2-40B4-BE49-F238E27FC236}">
              <a16:creationId xmlns:a16="http://schemas.microsoft.com/office/drawing/2014/main" id="{00000000-0008-0000-0200-00008C000000}"/>
            </a:ext>
          </a:extLst>
        </xdr:cNvPr>
        <xdr:cNvSpPr txBox="1"/>
      </xdr:nvSpPr>
      <xdr:spPr>
        <a:xfrm>
          <a:off x="4229100" y="972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84074</xdr:rowOff>
    </xdr:from>
    <xdr:to>
      <xdr:col>24</xdr:col>
      <xdr:colOff>114300</xdr:colOff>
      <xdr:row>62</xdr:row>
      <xdr:rowOff>14224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4127500" y="10161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62501</xdr:rowOff>
    </xdr:from>
    <xdr:ext cx="405111" cy="259045"/>
    <xdr:sp macro="" textlink="">
      <xdr:nvSpPr>
        <xdr:cNvPr id="151" name="【陸上競技場・野球場・球技場】&#10;有形固定資産減価償却率該当値テキスト">
          <a:extLst>
            <a:ext uri="{FF2B5EF4-FFF2-40B4-BE49-F238E27FC236}">
              <a16:creationId xmlns:a16="http://schemas.microsoft.com/office/drawing/2014/main" id="{00000000-0008-0000-0200-000097000000}"/>
            </a:ext>
          </a:extLst>
        </xdr:cNvPr>
        <xdr:cNvSpPr txBox="1"/>
      </xdr:nvSpPr>
      <xdr:spPr>
        <a:xfrm>
          <a:off x="4229100" y="1013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83329</xdr:rowOff>
    </xdr:from>
    <xdr:ext cx="405111" cy="259045"/>
    <xdr:sp macro="" textlink="">
      <xdr:nvSpPr>
        <xdr:cNvPr id="152" name="n_1aveValue【陸上競技場・野球場・球技場】&#10;有形固定資産減価償却率">
          <a:extLst>
            <a:ext uri="{FF2B5EF4-FFF2-40B4-BE49-F238E27FC236}">
              <a16:creationId xmlns:a16="http://schemas.microsoft.com/office/drawing/2014/main" id="{00000000-0008-0000-0200-000098000000}"/>
            </a:ext>
          </a:extLst>
        </xdr:cNvPr>
        <xdr:cNvSpPr txBox="1"/>
      </xdr:nvSpPr>
      <xdr:spPr>
        <a:xfrm>
          <a:off x="3239144" y="96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53" name="n_2aveValue【陸上競技場・野球場・球技場】&#10;有形固定資産減価償却率">
          <a:extLst>
            <a:ext uri="{FF2B5EF4-FFF2-40B4-BE49-F238E27FC236}">
              <a16:creationId xmlns:a16="http://schemas.microsoft.com/office/drawing/2014/main" id="{00000000-0008-0000-0200-000099000000}"/>
            </a:ext>
          </a:extLst>
        </xdr:cNvPr>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54" name="n_3aveValue【陸上競技場・野球場・球技場】&#10;有形固定資産減価償却率">
          <a:extLst>
            <a:ext uri="{FF2B5EF4-FFF2-40B4-BE49-F238E27FC236}">
              <a16:creationId xmlns:a16="http://schemas.microsoft.com/office/drawing/2014/main" id="{00000000-0008-0000-0200-00009A000000}"/>
            </a:ext>
          </a:extLst>
        </xdr:cNvPr>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陸上競技場・野球場・球技場】&#10;一人当たり面積グラフ枠">
          <a:extLst>
            <a:ext uri="{FF2B5EF4-FFF2-40B4-BE49-F238E27FC236}">
              <a16:creationId xmlns:a16="http://schemas.microsoft.com/office/drawing/2014/main" id="{00000000-0008-0000-0200-0000B1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79" name="【陸上競技場・野球場・球技場】&#10;一人当たり面積最小値テキスト">
          <a:extLst>
            <a:ext uri="{FF2B5EF4-FFF2-40B4-BE49-F238E27FC236}">
              <a16:creationId xmlns:a16="http://schemas.microsoft.com/office/drawing/2014/main" id="{00000000-0008-0000-0200-0000B3000000}"/>
            </a:ext>
          </a:extLst>
        </xdr:cNvPr>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81" name="【陸上競技場・野球場・球技場】&#10;一人当たり面積最大値テキスト">
          <a:extLst>
            <a:ext uri="{FF2B5EF4-FFF2-40B4-BE49-F238E27FC236}">
              <a16:creationId xmlns:a16="http://schemas.microsoft.com/office/drawing/2014/main" id="{00000000-0008-0000-0200-0000B5000000}"/>
            </a:ext>
          </a:extLst>
        </xdr:cNvPr>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183" name="【陸上競技場・野球場・球技場】&#10;一人当たり面積平均値テキスト">
          <a:extLst>
            <a:ext uri="{FF2B5EF4-FFF2-40B4-BE49-F238E27FC236}">
              <a16:creationId xmlns:a16="http://schemas.microsoft.com/office/drawing/2014/main" id="{00000000-0008-0000-0200-0000B7000000}"/>
            </a:ext>
          </a:extLst>
        </xdr:cNvPr>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9398000" y="10404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139899</xdr:rowOff>
    </xdr:from>
    <xdr:ext cx="469744" cy="259045"/>
    <xdr:sp macro="" textlink="">
      <xdr:nvSpPr>
        <xdr:cNvPr id="194" name="【陸上競技場・野球場・球技場】&#10;一人当たり面積該当値テキスト">
          <a:extLst>
            <a:ext uri="{FF2B5EF4-FFF2-40B4-BE49-F238E27FC236}">
              <a16:creationId xmlns:a16="http://schemas.microsoft.com/office/drawing/2014/main" id="{00000000-0008-0000-0200-0000C2000000}"/>
            </a:ext>
          </a:extLst>
        </xdr:cNvPr>
        <xdr:cNvSpPr txBox="1"/>
      </xdr:nvSpPr>
      <xdr:spPr>
        <a:xfrm>
          <a:off x="9480550" y="1038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31949</xdr:rowOff>
    </xdr:from>
    <xdr:ext cx="469744" cy="259045"/>
    <xdr:sp macro="" textlink="">
      <xdr:nvSpPr>
        <xdr:cNvPr id="195" name="n_1aveValue【陸上競技場・野球場・球技場】&#10;一人当たり面積">
          <a:extLst>
            <a:ext uri="{FF2B5EF4-FFF2-40B4-BE49-F238E27FC236}">
              <a16:creationId xmlns:a16="http://schemas.microsoft.com/office/drawing/2014/main" id="{00000000-0008-0000-0200-0000C3000000}"/>
            </a:ext>
          </a:extLst>
        </xdr:cNvPr>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196" name="n_2aveValue【陸上競技場・野球場・球技場】&#10;一人当たり面積">
          <a:extLst>
            <a:ext uri="{FF2B5EF4-FFF2-40B4-BE49-F238E27FC236}">
              <a16:creationId xmlns:a16="http://schemas.microsoft.com/office/drawing/2014/main" id="{00000000-0008-0000-0200-0000C4000000}"/>
            </a:ext>
          </a:extLst>
        </xdr:cNvPr>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197" name="n_3aveValue【陸上競技場・野球場・球技場】&#10;一人当たり面積">
          <a:extLst>
            <a:ext uri="{FF2B5EF4-FFF2-40B4-BE49-F238E27FC236}">
              <a16:creationId xmlns:a16="http://schemas.microsoft.com/office/drawing/2014/main" id="{00000000-0008-0000-0200-0000C5000000}"/>
            </a:ext>
          </a:extLst>
        </xdr:cNvPr>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県民会館】&#10;有形固定資産減価償却率グラフ枠">
          <a:extLst>
            <a:ext uri="{FF2B5EF4-FFF2-40B4-BE49-F238E27FC236}">
              <a16:creationId xmlns:a16="http://schemas.microsoft.com/office/drawing/2014/main" id="{00000000-0008-0000-0200-0000DB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21" name="【県民会館】&#10;有形固定資産減価償却率最小値テキスト">
          <a:extLst>
            <a:ext uri="{FF2B5EF4-FFF2-40B4-BE49-F238E27FC236}">
              <a16:creationId xmlns:a16="http://schemas.microsoft.com/office/drawing/2014/main" id="{00000000-0008-0000-0200-0000DD000000}"/>
            </a:ext>
          </a:extLst>
        </xdr:cNvPr>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23" name="【県民会館】&#10;有形固定資産減価償却率最大値テキスト">
          <a:extLst>
            <a:ext uri="{FF2B5EF4-FFF2-40B4-BE49-F238E27FC236}">
              <a16:creationId xmlns:a16="http://schemas.microsoft.com/office/drawing/2014/main" id="{00000000-0008-0000-0200-0000DF000000}"/>
            </a:ext>
          </a:extLst>
        </xdr:cNvPr>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25" name="【県民会館】&#10;有形固定資産減価償却率平均値テキスト">
          <a:extLst>
            <a:ext uri="{FF2B5EF4-FFF2-40B4-BE49-F238E27FC236}">
              <a16:creationId xmlns:a16="http://schemas.microsoft.com/office/drawing/2014/main" id="{00000000-0008-0000-0200-0000E1000000}"/>
            </a:ext>
          </a:extLst>
        </xdr:cNvPr>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4127500" y="13707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140988</xdr:rowOff>
    </xdr:from>
    <xdr:ext cx="405111" cy="259045"/>
    <xdr:sp macro="" textlink="">
      <xdr:nvSpPr>
        <xdr:cNvPr id="236" name="【県民会館】&#10;有形固定資産減価償却率該当値テキスト">
          <a:extLst>
            <a:ext uri="{FF2B5EF4-FFF2-40B4-BE49-F238E27FC236}">
              <a16:creationId xmlns:a16="http://schemas.microsoft.com/office/drawing/2014/main" id="{00000000-0008-0000-0200-0000EC000000}"/>
            </a:ext>
          </a:extLst>
        </xdr:cNvPr>
        <xdr:cNvSpPr txBox="1"/>
      </xdr:nvSpPr>
      <xdr:spPr>
        <a:xfrm>
          <a:off x="4229100"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237" name="n_1aveValue【県民会館】&#10;有形固定資産減価償却率">
          <a:extLst>
            <a:ext uri="{FF2B5EF4-FFF2-40B4-BE49-F238E27FC236}">
              <a16:creationId xmlns:a16="http://schemas.microsoft.com/office/drawing/2014/main" id="{00000000-0008-0000-0200-0000ED000000}"/>
            </a:ext>
          </a:extLst>
        </xdr:cNvPr>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38" name="n_2aveValue【県民会館】&#10;有形固定資産減価償却率">
          <a:extLst>
            <a:ext uri="{FF2B5EF4-FFF2-40B4-BE49-F238E27FC236}">
              <a16:creationId xmlns:a16="http://schemas.microsoft.com/office/drawing/2014/main" id="{00000000-0008-0000-0200-0000EE000000}"/>
            </a:ext>
          </a:extLst>
        </xdr:cNvPr>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39" name="n_3aveValue【県民会館】&#10;有形固定資産減価償却率">
          <a:extLst>
            <a:ext uri="{FF2B5EF4-FFF2-40B4-BE49-F238E27FC236}">
              <a16:creationId xmlns:a16="http://schemas.microsoft.com/office/drawing/2014/main" id="{00000000-0008-0000-0200-0000EF000000}"/>
            </a:ext>
          </a:extLst>
        </xdr:cNvPr>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県民会館】&#10;一人当たり面積グラフ枠">
          <a:extLst>
            <a:ext uri="{FF2B5EF4-FFF2-40B4-BE49-F238E27FC236}">
              <a16:creationId xmlns:a16="http://schemas.microsoft.com/office/drawing/2014/main" id="{00000000-0008-0000-0200-000004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62" name="【県民会館】&#10;一人当たり面積最小値テキスト">
          <a:extLst>
            <a:ext uri="{FF2B5EF4-FFF2-40B4-BE49-F238E27FC236}">
              <a16:creationId xmlns:a16="http://schemas.microsoft.com/office/drawing/2014/main" id="{00000000-0008-0000-0200-000006010000}"/>
            </a:ext>
          </a:extLst>
        </xdr:cNvPr>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64" name="【県民会館】&#10;一人当たり面積最大値テキスト">
          <a:extLst>
            <a:ext uri="{FF2B5EF4-FFF2-40B4-BE49-F238E27FC236}">
              <a16:creationId xmlns:a16="http://schemas.microsoft.com/office/drawing/2014/main" id="{00000000-0008-0000-0200-000008010000}"/>
            </a:ext>
          </a:extLst>
        </xdr:cNvPr>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66" name="【県民会館】&#10;一人当たり面積平均値テキスト">
          <a:extLst>
            <a:ext uri="{FF2B5EF4-FFF2-40B4-BE49-F238E27FC236}">
              <a16:creationId xmlns:a16="http://schemas.microsoft.com/office/drawing/2014/main" id="{00000000-0008-0000-0200-00000A010000}"/>
            </a:ext>
          </a:extLst>
        </xdr:cNvPr>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939800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277" name="【県民会館】&#10;一人当たり面積該当値テキスト">
          <a:extLst>
            <a:ext uri="{FF2B5EF4-FFF2-40B4-BE49-F238E27FC236}">
              <a16:creationId xmlns:a16="http://schemas.microsoft.com/office/drawing/2014/main" id="{00000000-0008-0000-0200-000015010000}"/>
            </a:ext>
          </a:extLst>
        </xdr:cNvPr>
        <xdr:cNvSpPr txBox="1"/>
      </xdr:nvSpPr>
      <xdr:spPr>
        <a:xfrm>
          <a:off x="948055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162577</xdr:rowOff>
    </xdr:from>
    <xdr:ext cx="469744" cy="259045"/>
    <xdr:sp macro="" textlink="">
      <xdr:nvSpPr>
        <xdr:cNvPr id="278" name="n_1aveValue【県民会館】&#10;一人当たり面積">
          <a:extLst>
            <a:ext uri="{FF2B5EF4-FFF2-40B4-BE49-F238E27FC236}">
              <a16:creationId xmlns:a16="http://schemas.microsoft.com/office/drawing/2014/main" id="{00000000-0008-0000-0200-000016010000}"/>
            </a:ext>
          </a:extLst>
        </xdr:cNvPr>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79" name="n_2aveValue【県民会館】&#10;一人当たり面積">
          <a:extLst>
            <a:ext uri="{FF2B5EF4-FFF2-40B4-BE49-F238E27FC236}">
              <a16:creationId xmlns:a16="http://schemas.microsoft.com/office/drawing/2014/main" id="{00000000-0008-0000-0200-000017010000}"/>
            </a:ext>
          </a:extLst>
        </xdr:cNvPr>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280" name="n_3aveValue【県民会館】&#10;一人当たり面積">
          <a:extLst>
            <a:ext uri="{FF2B5EF4-FFF2-40B4-BE49-F238E27FC236}">
              <a16:creationId xmlns:a16="http://schemas.microsoft.com/office/drawing/2014/main" id="{00000000-0008-0000-0200-000018010000}"/>
            </a:ext>
          </a:extLst>
        </xdr:cNvPr>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保健所】&#10;有形固定資産減価償却率グラフ枠">
          <a:extLst>
            <a:ext uri="{FF2B5EF4-FFF2-40B4-BE49-F238E27FC236}">
              <a16:creationId xmlns:a16="http://schemas.microsoft.com/office/drawing/2014/main" id="{00000000-0008-0000-0200-00002E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04" name="【保健所】&#10;有形固定資産減価償却率最小値テキスト">
          <a:extLst>
            <a:ext uri="{FF2B5EF4-FFF2-40B4-BE49-F238E27FC236}">
              <a16:creationId xmlns:a16="http://schemas.microsoft.com/office/drawing/2014/main" id="{00000000-0008-0000-0200-000030010000}"/>
            </a:ext>
          </a:extLst>
        </xdr:cNvPr>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06" name="【保健所】&#10;有形固定資産減価償却率最大値テキスト">
          <a:extLst>
            <a:ext uri="{FF2B5EF4-FFF2-40B4-BE49-F238E27FC236}">
              <a16:creationId xmlns:a16="http://schemas.microsoft.com/office/drawing/2014/main" id="{00000000-0008-0000-0200-000032010000}"/>
            </a:ext>
          </a:extLst>
        </xdr:cNvPr>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08" name="【保健所】&#10;有形固定資産減価償却率平均値テキスト">
          <a:extLst>
            <a:ext uri="{FF2B5EF4-FFF2-40B4-BE49-F238E27FC236}">
              <a16:creationId xmlns:a16="http://schemas.microsoft.com/office/drawing/2014/main" id="{00000000-0008-0000-0200-000034010000}"/>
            </a:ext>
          </a:extLst>
        </xdr:cNvPr>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114936</xdr:rowOff>
    </xdr:from>
    <xdr:to>
      <xdr:col>24</xdr:col>
      <xdr:colOff>114300</xdr:colOff>
      <xdr:row>103</xdr:row>
      <xdr:rowOff>45086</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127500" y="17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137813</xdr:rowOff>
    </xdr:from>
    <xdr:ext cx="405111" cy="259045"/>
    <xdr:sp macro="" textlink="">
      <xdr:nvSpPr>
        <xdr:cNvPr id="319" name="【保健所】&#10;有形固定資産減価償却率該当値テキスト">
          <a:extLst>
            <a:ext uri="{FF2B5EF4-FFF2-40B4-BE49-F238E27FC236}">
              <a16:creationId xmlns:a16="http://schemas.microsoft.com/office/drawing/2014/main" id="{00000000-0008-0000-0200-00003F010000}"/>
            </a:ext>
          </a:extLst>
        </xdr:cNvPr>
        <xdr:cNvSpPr txBox="1"/>
      </xdr:nvSpPr>
      <xdr:spPr>
        <a:xfrm>
          <a:off x="4229100"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164482</xdr:rowOff>
    </xdr:from>
    <xdr:ext cx="405111" cy="259045"/>
    <xdr:sp macro="" textlink="">
      <xdr:nvSpPr>
        <xdr:cNvPr id="320" name="n_1aveValue【保健所】&#10;有形固定資産減価償却率">
          <a:extLst>
            <a:ext uri="{FF2B5EF4-FFF2-40B4-BE49-F238E27FC236}">
              <a16:creationId xmlns:a16="http://schemas.microsoft.com/office/drawing/2014/main" id="{00000000-0008-0000-0200-000040010000}"/>
            </a:ext>
          </a:extLst>
        </xdr:cNvPr>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21" name="n_2aveValue【保健所】&#10;有形固定資産減価償却率">
          <a:extLst>
            <a:ext uri="{FF2B5EF4-FFF2-40B4-BE49-F238E27FC236}">
              <a16:creationId xmlns:a16="http://schemas.microsoft.com/office/drawing/2014/main" id="{00000000-0008-0000-0200-000041010000}"/>
            </a:ext>
          </a:extLst>
        </xdr:cNvPr>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22" name="n_3aveValue【保健所】&#10;有形固定資産減価償却率">
          <a:extLst>
            <a:ext uri="{FF2B5EF4-FFF2-40B4-BE49-F238E27FC236}">
              <a16:creationId xmlns:a16="http://schemas.microsoft.com/office/drawing/2014/main" id="{00000000-0008-0000-0200-000042010000}"/>
            </a:ext>
          </a:extLst>
        </xdr:cNvPr>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保健所】&#10;一人当たり面積グラフ枠">
          <a:extLst>
            <a:ext uri="{FF2B5EF4-FFF2-40B4-BE49-F238E27FC236}">
              <a16:creationId xmlns:a16="http://schemas.microsoft.com/office/drawing/2014/main" id="{00000000-0008-0000-0200-000057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45" name="【保健所】&#10;一人当たり面積最小値テキスト">
          <a:extLst>
            <a:ext uri="{FF2B5EF4-FFF2-40B4-BE49-F238E27FC236}">
              <a16:creationId xmlns:a16="http://schemas.microsoft.com/office/drawing/2014/main" id="{00000000-0008-0000-0200-000059010000}"/>
            </a:ext>
          </a:extLst>
        </xdr:cNvPr>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47" name="【保健所】&#10;一人当たり面積最大値テキスト">
          <a:extLst>
            <a:ext uri="{FF2B5EF4-FFF2-40B4-BE49-F238E27FC236}">
              <a16:creationId xmlns:a16="http://schemas.microsoft.com/office/drawing/2014/main" id="{00000000-0008-0000-0200-00005B010000}"/>
            </a:ext>
          </a:extLst>
        </xdr:cNvPr>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49" name="【保健所】&#10;一人当たり面積平均値テキスト">
          <a:extLst>
            <a:ext uri="{FF2B5EF4-FFF2-40B4-BE49-F238E27FC236}">
              <a16:creationId xmlns:a16="http://schemas.microsoft.com/office/drawing/2014/main" id="{00000000-0008-0000-0200-00005D010000}"/>
            </a:ext>
          </a:extLst>
        </xdr:cNvPr>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39800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105427</xdr:rowOff>
    </xdr:from>
    <xdr:ext cx="469744" cy="259045"/>
    <xdr:sp macro="" textlink="">
      <xdr:nvSpPr>
        <xdr:cNvPr id="360" name="【保健所】&#10;一人当たり面積該当値テキスト">
          <a:extLst>
            <a:ext uri="{FF2B5EF4-FFF2-40B4-BE49-F238E27FC236}">
              <a16:creationId xmlns:a16="http://schemas.microsoft.com/office/drawing/2014/main" id="{00000000-0008-0000-0200-000068010000}"/>
            </a:ext>
          </a:extLst>
        </xdr:cNvPr>
        <xdr:cNvSpPr txBox="1"/>
      </xdr:nvSpPr>
      <xdr:spPr>
        <a:xfrm>
          <a:off x="948055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61" name="n_1aveValue【保健所】&#10;一人当たり面積">
          <a:extLst>
            <a:ext uri="{FF2B5EF4-FFF2-40B4-BE49-F238E27FC236}">
              <a16:creationId xmlns:a16="http://schemas.microsoft.com/office/drawing/2014/main" id="{00000000-0008-0000-0200-000069010000}"/>
            </a:ext>
          </a:extLst>
        </xdr:cNvPr>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62" name="n_2aveValue【保健所】&#10;一人当たり面積">
          <a:extLst>
            <a:ext uri="{FF2B5EF4-FFF2-40B4-BE49-F238E27FC236}">
              <a16:creationId xmlns:a16="http://schemas.microsoft.com/office/drawing/2014/main" id="{00000000-0008-0000-0200-00006A010000}"/>
            </a:ext>
          </a:extLst>
        </xdr:cNvPr>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363" name="n_3aveValue【保健所】&#10;一人当たり面積">
          <a:extLst>
            <a:ext uri="{FF2B5EF4-FFF2-40B4-BE49-F238E27FC236}">
              <a16:creationId xmlns:a16="http://schemas.microsoft.com/office/drawing/2014/main" id="{00000000-0008-0000-0200-00006B010000}"/>
            </a:ext>
          </a:extLst>
        </xdr:cNvPr>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試験研究機関】&#10;有形固定資産減価償却率グラフ枠">
          <a:extLst>
            <a:ext uri="{FF2B5EF4-FFF2-40B4-BE49-F238E27FC236}">
              <a16:creationId xmlns:a16="http://schemas.microsoft.com/office/drawing/2014/main" id="{00000000-0008-0000-0200-000081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387" name="【試験研究機関】&#10;有形固定資産減価償却率最小値テキスト">
          <a:extLst>
            <a:ext uri="{FF2B5EF4-FFF2-40B4-BE49-F238E27FC236}">
              <a16:creationId xmlns:a16="http://schemas.microsoft.com/office/drawing/2014/main" id="{00000000-0008-0000-0200-000083010000}"/>
            </a:ext>
          </a:extLst>
        </xdr:cNvPr>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389" name="【試験研究機関】&#10;有形固定資産減価償却率最大値テキスト">
          <a:extLst>
            <a:ext uri="{FF2B5EF4-FFF2-40B4-BE49-F238E27FC236}">
              <a16:creationId xmlns:a16="http://schemas.microsoft.com/office/drawing/2014/main" id="{00000000-0008-0000-0200-000085010000}"/>
            </a:ext>
          </a:extLst>
        </xdr:cNvPr>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391" name="【試験研究機関】&#10;有形固定資産減価償却率平均値テキスト">
          <a:extLst>
            <a:ext uri="{FF2B5EF4-FFF2-40B4-BE49-F238E27FC236}">
              <a16:creationId xmlns:a16="http://schemas.microsoft.com/office/drawing/2014/main" id="{00000000-0008-0000-0200-000087010000}"/>
            </a:ext>
          </a:extLst>
        </xdr:cNvPr>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649450" y="6620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160037</xdr:rowOff>
    </xdr:from>
    <xdr:ext cx="405111" cy="259045"/>
    <xdr:sp macro="" textlink="">
      <xdr:nvSpPr>
        <xdr:cNvPr id="402" name="【試験研究機関】&#10;有形固定資産減価償却率該当値テキスト">
          <a:extLst>
            <a:ext uri="{FF2B5EF4-FFF2-40B4-BE49-F238E27FC236}">
              <a16:creationId xmlns:a16="http://schemas.microsoft.com/office/drawing/2014/main" id="{00000000-0008-0000-0200-000092010000}"/>
            </a:ext>
          </a:extLst>
        </xdr:cNvPr>
        <xdr:cNvSpPr txBox="1"/>
      </xdr:nvSpPr>
      <xdr:spPr>
        <a:xfrm>
          <a:off x="14744700" y="660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403" name="n_1aveValue【試験研究機関】&#10;有形固定資産減価償却率">
          <a:extLst>
            <a:ext uri="{FF2B5EF4-FFF2-40B4-BE49-F238E27FC236}">
              <a16:creationId xmlns:a16="http://schemas.microsoft.com/office/drawing/2014/main" id="{00000000-0008-0000-0200-000093010000}"/>
            </a:ext>
          </a:extLst>
        </xdr:cNvPr>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04" name="n_2aveValue【試験研究機関】&#10;有形固定資産減価償却率">
          <a:extLst>
            <a:ext uri="{FF2B5EF4-FFF2-40B4-BE49-F238E27FC236}">
              <a16:creationId xmlns:a16="http://schemas.microsoft.com/office/drawing/2014/main" id="{00000000-0008-0000-0200-000094010000}"/>
            </a:ext>
          </a:extLst>
        </xdr:cNvPr>
        <xdr:cNvSpPr txBox="1"/>
      </xdr:nvSpPr>
      <xdr:spPr>
        <a:xfrm>
          <a:off x="1296099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05" name="n_3aveValue【試験研究機関】&#10;有形固定資産減価償却率">
          <a:extLst>
            <a:ext uri="{FF2B5EF4-FFF2-40B4-BE49-F238E27FC236}">
              <a16:creationId xmlns:a16="http://schemas.microsoft.com/office/drawing/2014/main" id="{00000000-0008-0000-0200-000095010000}"/>
            </a:ext>
          </a:extLst>
        </xdr:cNvPr>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試験研究機関】&#10;一人当たり面積グラフ枠">
          <a:extLst>
            <a:ext uri="{FF2B5EF4-FFF2-40B4-BE49-F238E27FC236}">
              <a16:creationId xmlns:a16="http://schemas.microsoft.com/office/drawing/2014/main" id="{00000000-0008-0000-0200-0000AA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28" name="【試験研究機関】&#10;一人当たり面積最小値テキスト">
          <a:extLst>
            <a:ext uri="{FF2B5EF4-FFF2-40B4-BE49-F238E27FC236}">
              <a16:creationId xmlns:a16="http://schemas.microsoft.com/office/drawing/2014/main" id="{00000000-0008-0000-0200-0000AC010000}"/>
            </a:ext>
          </a:extLst>
        </xdr:cNvPr>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30" name="【試験研究機関】&#10;一人当たり面積最大値テキスト">
          <a:extLst>
            <a:ext uri="{FF2B5EF4-FFF2-40B4-BE49-F238E27FC236}">
              <a16:creationId xmlns:a16="http://schemas.microsoft.com/office/drawing/2014/main" id="{00000000-0008-0000-0200-0000AE010000}"/>
            </a:ext>
          </a:extLst>
        </xdr:cNvPr>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32" name="【試験研究機関】&#10;一人当たり面積平均値テキスト">
          <a:extLst>
            <a:ext uri="{FF2B5EF4-FFF2-40B4-BE49-F238E27FC236}">
              <a16:creationId xmlns:a16="http://schemas.microsoft.com/office/drawing/2014/main" id="{00000000-0008-0000-0200-0000B0010000}"/>
            </a:ext>
          </a:extLst>
        </xdr:cNvPr>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xdr:rowOff>
    </xdr:from>
    <xdr:to>
      <xdr:col>116</xdr:col>
      <xdr:colOff>114300</xdr:colOff>
      <xdr:row>36</xdr:row>
      <xdr:rowOff>107950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99009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29227</xdr:rowOff>
    </xdr:from>
    <xdr:ext cx="469744" cy="259045"/>
    <xdr:sp macro="" textlink="">
      <xdr:nvSpPr>
        <xdr:cNvPr id="443" name="【試験研究機関】&#10;一人当たり面積該当値テキスト">
          <a:extLst>
            <a:ext uri="{FF2B5EF4-FFF2-40B4-BE49-F238E27FC236}">
              <a16:creationId xmlns:a16="http://schemas.microsoft.com/office/drawing/2014/main" id="{00000000-0008-0000-0200-0000BB010000}"/>
            </a:ext>
          </a:extLst>
        </xdr:cNvPr>
        <xdr:cNvSpPr txBox="1"/>
      </xdr:nvSpPr>
      <xdr:spPr>
        <a:xfrm>
          <a:off x="20002500" y="58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444" name="n_1aveValue【試験研究機関】&#10;一人当たり面積">
          <a:extLst>
            <a:ext uri="{FF2B5EF4-FFF2-40B4-BE49-F238E27FC236}">
              <a16:creationId xmlns:a16="http://schemas.microsoft.com/office/drawing/2014/main" id="{00000000-0008-0000-0200-0000BC010000}"/>
            </a:ext>
          </a:extLst>
        </xdr:cNvPr>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445" name="n_2aveValue【試験研究機関】&#10;一人当たり面積">
          <a:extLst>
            <a:ext uri="{FF2B5EF4-FFF2-40B4-BE49-F238E27FC236}">
              <a16:creationId xmlns:a16="http://schemas.microsoft.com/office/drawing/2014/main" id="{00000000-0008-0000-0200-0000BD010000}"/>
            </a:ext>
          </a:extLst>
        </xdr:cNvPr>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試験研究機関】&#10;一人当たり面積">
          <a:extLst>
            <a:ext uri="{FF2B5EF4-FFF2-40B4-BE49-F238E27FC236}">
              <a16:creationId xmlns:a16="http://schemas.microsoft.com/office/drawing/2014/main" id="{00000000-0008-0000-0200-0000BE010000}"/>
            </a:ext>
          </a:extLst>
        </xdr:cNvPr>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警察施設】&#10;有形固定資産減価償却率グラフ枠">
          <a:extLst>
            <a:ext uri="{FF2B5EF4-FFF2-40B4-BE49-F238E27FC236}">
              <a16:creationId xmlns:a16="http://schemas.microsoft.com/office/drawing/2014/main" id="{00000000-0008-0000-0200-0000D2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468" name="【警察施設】&#10;有形固定資産減価償却率最小値テキスト">
          <a:extLst>
            <a:ext uri="{FF2B5EF4-FFF2-40B4-BE49-F238E27FC236}">
              <a16:creationId xmlns:a16="http://schemas.microsoft.com/office/drawing/2014/main" id="{00000000-0008-0000-0200-0000D4010000}"/>
            </a:ext>
          </a:extLst>
        </xdr:cNvPr>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470" name="【警察施設】&#10;有形固定資産減価償却率最大値テキスト">
          <a:extLst>
            <a:ext uri="{FF2B5EF4-FFF2-40B4-BE49-F238E27FC236}">
              <a16:creationId xmlns:a16="http://schemas.microsoft.com/office/drawing/2014/main" id="{00000000-0008-0000-0200-0000D6010000}"/>
            </a:ext>
          </a:extLst>
        </xdr:cNvPr>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129811</xdr:rowOff>
    </xdr:from>
    <xdr:ext cx="405111" cy="259045"/>
    <xdr:sp macro="" textlink="">
      <xdr:nvSpPr>
        <xdr:cNvPr id="472" name="【警察施設】&#10;有形固定資産減価償却率平均値テキスト">
          <a:extLst>
            <a:ext uri="{FF2B5EF4-FFF2-40B4-BE49-F238E27FC236}">
              <a16:creationId xmlns:a16="http://schemas.microsoft.com/office/drawing/2014/main" id="{00000000-0008-0000-0200-0000D8010000}"/>
            </a:ext>
          </a:extLst>
        </xdr:cNvPr>
        <xdr:cNvSpPr txBox="1"/>
      </xdr:nvSpPr>
      <xdr:spPr>
        <a:xfrm>
          <a:off x="1474470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70358</xdr:rowOff>
    </xdr:from>
    <xdr:to>
      <xdr:col>85</xdr:col>
      <xdr:colOff>177800</xdr:colOff>
      <xdr:row>62</xdr:row>
      <xdr:rowOff>508</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4649450" y="101478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48785</xdr:rowOff>
    </xdr:from>
    <xdr:ext cx="405111" cy="259045"/>
    <xdr:sp macro="" textlink="">
      <xdr:nvSpPr>
        <xdr:cNvPr id="483" name="【警察施設】&#10;有形固定資産減価償却率該当値テキスト">
          <a:extLst>
            <a:ext uri="{FF2B5EF4-FFF2-40B4-BE49-F238E27FC236}">
              <a16:creationId xmlns:a16="http://schemas.microsoft.com/office/drawing/2014/main" id="{00000000-0008-0000-0200-0000E3010000}"/>
            </a:ext>
          </a:extLst>
        </xdr:cNvPr>
        <xdr:cNvSpPr txBox="1"/>
      </xdr:nvSpPr>
      <xdr:spPr>
        <a:xfrm>
          <a:off x="14744700" y="1012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115333</xdr:rowOff>
    </xdr:from>
    <xdr:ext cx="405111" cy="259045"/>
    <xdr:sp macro="" textlink="">
      <xdr:nvSpPr>
        <xdr:cNvPr id="484" name="n_1aveValue【警察施設】&#10;有形固定資産減価償却率">
          <a:extLst>
            <a:ext uri="{FF2B5EF4-FFF2-40B4-BE49-F238E27FC236}">
              <a16:creationId xmlns:a16="http://schemas.microsoft.com/office/drawing/2014/main" id="{00000000-0008-0000-0200-0000E4010000}"/>
            </a:ext>
          </a:extLst>
        </xdr:cNvPr>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85" name="n_2aveValue【警察施設】&#10;有形固定資産減価償却率">
          <a:extLst>
            <a:ext uri="{FF2B5EF4-FFF2-40B4-BE49-F238E27FC236}">
              <a16:creationId xmlns:a16="http://schemas.microsoft.com/office/drawing/2014/main" id="{00000000-0008-0000-0200-0000E5010000}"/>
            </a:ext>
          </a:extLst>
        </xdr:cNvPr>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86" name="n_3aveValue【警察施設】&#10;有形固定資産減価償却率">
          <a:extLst>
            <a:ext uri="{FF2B5EF4-FFF2-40B4-BE49-F238E27FC236}">
              <a16:creationId xmlns:a16="http://schemas.microsoft.com/office/drawing/2014/main" id="{00000000-0008-0000-0200-0000E6010000}"/>
            </a:ext>
          </a:extLst>
        </xdr:cNvPr>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警察施設】&#10;一人当たり面積グラフ枠">
          <a:extLst>
            <a:ext uri="{FF2B5EF4-FFF2-40B4-BE49-F238E27FC236}">
              <a16:creationId xmlns:a16="http://schemas.microsoft.com/office/drawing/2014/main" id="{00000000-0008-0000-0200-0000FE01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12" name="【警察施設】&#10;一人当たり面積最小値テキスト">
          <a:extLst>
            <a:ext uri="{FF2B5EF4-FFF2-40B4-BE49-F238E27FC236}">
              <a16:creationId xmlns:a16="http://schemas.microsoft.com/office/drawing/2014/main" id="{00000000-0008-0000-0200-000000020000}"/>
            </a:ext>
          </a:extLst>
        </xdr:cNvPr>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14" name="【警察施設】&#10;一人当たり面積最大値テキスト">
          <a:extLst>
            <a:ext uri="{FF2B5EF4-FFF2-40B4-BE49-F238E27FC236}">
              <a16:creationId xmlns:a16="http://schemas.microsoft.com/office/drawing/2014/main" id="{00000000-0008-0000-0200-000002020000}"/>
            </a:ext>
          </a:extLst>
        </xdr:cNvPr>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16" name="【警察施設】&#10;一人当たり面積平均値テキスト">
          <a:extLst>
            <a:ext uri="{FF2B5EF4-FFF2-40B4-BE49-F238E27FC236}">
              <a16:creationId xmlns:a16="http://schemas.microsoft.com/office/drawing/2014/main" id="{00000000-0008-0000-0200-000004020000}"/>
            </a:ext>
          </a:extLst>
        </xdr:cNvPr>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79828</xdr:rowOff>
    </xdr:from>
    <xdr:to>
      <xdr:col>116</xdr:col>
      <xdr:colOff>114300</xdr:colOff>
      <xdr:row>59</xdr:row>
      <xdr:rowOff>9978</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9900900" y="9661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102705</xdr:rowOff>
    </xdr:from>
    <xdr:ext cx="469744" cy="259045"/>
    <xdr:sp macro="" textlink="">
      <xdr:nvSpPr>
        <xdr:cNvPr id="527" name="【警察施設】&#10;一人当たり面積該当値テキスト">
          <a:extLst>
            <a:ext uri="{FF2B5EF4-FFF2-40B4-BE49-F238E27FC236}">
              <a16:creationId xmlns:a16="http://schemas.microsoft.com/office/drawing/2014/main" id="{00000000-0008-0000-0200-00000F020000}"/>
            </a:ext>
          </a:extLst>
        </xdr:cNvPr>
        <xdr:cNvSpPr txBox="1"/>
      </xdr:nvSpPr>
      <xdr:spPr>
        <a:xfrm>
          <a:off x="20002500"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108149</xdr:rowOff>
    </xdr:from>
    <xdr:ext cx="469744" cy="259045"/>
    <xdr:sp macro="" textlink="">
      <xdr:nvSpPr>
        <xdr:cNvPr id="528" name="n_1aveValue【警察施設】&#10;一人当たり面積">
          <a:extLst>
            <a:ext uri="{FF2B5EF4-FFF2-40B4-BE49-F238E27FC236}">
              <a16:creationId xmlns:a16="http://schemas.microsoft.com/office/drawing/2014/main" id="{00000000-0008-0000-0200-000010020000}"/>
            </a:ext>
          </a:extLst>
        </xdr:cNvPr>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529" name="n_2aveValue【警察施設】&#10;一人当たり面積">
          <a:extLst>
            <a:ext uri="{FF2B5EF4-FFF2-40B4-BE49-F238E27FC236}">
              <a16:creationId xmlns:a16="http://schemas.microsoft.com/office/drawing/2014/main" id="{00000000-0008-0000-0200-000011020000}"/>
            </a:ext>
          </a:extLst>
        </xdr:cNvPr>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530" name="n_3aveValue【警察施設】&#10;一人当たり面積">
          <a:extLst>
            <a:ext uri="{FF2B5EF4-FFF2-40B4-BE49-F238E27FC236}">
              <a16:creationId xmlns:a16="http://schemas.microsoft.com/office/drawing/2014/main" id="{00000000-0008-0000-0200-000012020000}"/>
            </a:ext>
          </a:extLst>
        </xdr:cNvPr>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庁舎】&#10;有形固定資産減価償却率グラフ枠">
          <a:extLst>
            <a:ext uri="{FF2B5EF4-FFF2-40B4-BE49-F238E27FC236}">
              <a16:creationId xmlns:a16="http://schemas.microsoft.com/office/drawing/2014/main" id="{00000000-0008-0000-0200-000028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554" name="【庁舎】&#10;有形固定資産減価償却率最小値テキスト">
          <a:extLst>
            <a:ext uri="{FF2B5EF4-FFF2-40B4-BE49-F238E27FC236}">
              <a16:creationId xmlns:a16="http://schemas.microsoft.com/office/drawing/2014/main" id="{00000000-0008-0000-0200-00002A020000}"/>
            </a:ext>
          </a:extLst>
        </xdr:cNvPr>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556" name="【庁舎】&#10;有形固定資産減価償却率最大値テキスト">
          <a:extLst>
            <a:ext uri="{FF2B5EF4-FFF2-40B4-BE49-F238E27FC236}">
              <a16:creationId xmlns:a16="http://schemas.microsoft.com/office/drawing/2014/main" id="{00000000-0008-0000-0200-00002C020000}"/>
            </a:ext>
          </a:extLst>
        </xdr:cNvPr>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558" name="【庁舎】&#10;有形固定資産減価償却率平均値テキスト">
          <a:extLst>
            <a:ext uri="{FF2B5EF4-FFF2-40B4-BE49-F238E27FC236}">
              <a16:creationId xmlns:a16="http://schemas.microsoft.com/office/drawing/2014/main" id="{00000000-0008-0000-0200-00002E020000}"/>
            </a:ext>
          </a:extLst>
        </xdr:cNvPr>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649450" y="13213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21607</xdr:rowOff>
    </xdr:from>
    <xdr:ext cx="405111" cy="259045"/>
    <xdr:sp macro="" textlink="">
      <xdr:nvSpPr>
        <xdr:cNvPr id="569" name="【庁舎】&#10;有形固定資産減価償却率該当値テキスト">
          <a:extLst>
            <a:ext uri="{FF2B5EF4-FFF2-40B4-BE49-F238E27FC236}">
              <a16:creationId xmlns:a16="http://schemas.microsoft.com/office/drawing/2014/main" id="{00000000-0008-0000-0200-000039020000}"/>
            </a:ext>
          </a:extLst>
        </xdr:cNvPr>
        <xdr:cNvSpPr txBox="1"/>
      </xdr:nvSpPr>
      <xdr:spPr>
        <a:xfrm>
          <a:off x="14744700"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97807</xdr:rowOff>
    </xdr:from>
    <xdr:ext cx="405111" cy="259045"/>
    <xdr:sp macro="" textlink="">
      <xdr:nvSpPr>
        <xdr:cNvPr id="570" name="n_1aveValue【庁舎】&#10;有形固定資産減価償却率">
          <a:extLst>
            <a:ext uri="{FF2B5EF4-FFF2-40B4-BE49-F238E27FC236}">
              <a16:creationId xmlns:a16="http://schemas.microsoft.com/office/drawing/2014/main" id="{00000000-0008-0000-0200-00003A020000}"/>
            </a:ext>
          </a:extLst>
        </xdr:cNvPr>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1" name="n_2aveValue【庁舎】&#10;有形固定資産減価償却率">
          <a:extLst>
            <a:ext uri="{FF2B5EF4-FFF2-40B4-BE49-F238E27FC236}">
              <a16:creationId xmlns:a16="http://schemas.microsoft.com/office/drawing/2014/main" id="{00000000-0008-0000-0200-00003B020000}"/>
            </a:ext>
          </a:extLst>
        </xdr:cNvPr>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572" name="n_3aveValue【庁舎】&#10;有形固定資産減価償却率">
          <a:extLst>
            <a:ext uri="{FF2B5EF4-FFF2-40B4-BE49-F238E27FC236}">
              <a16:creationId xmlns:a16="http://schemas.microsoft.com/office/drawing/2014/main" id="{00000000-0008-0000-0200-00003C020000}"/>
            </a:ext>
          </a:extLst>
        </xdr:cNvPr>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庁舎】&#10;一人当たり面積グラフ枠">
          <a:extLst>
            <a:ext uri="{FF2B5EF4-FFF2-40B4-BE49-F238E27FC236}">
              <a16:creationId xmlns:a16="http://schemas.microsoft.com/office/drawing/2014/main" id="{00000000-0008-0000-0200-000053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597" name="【庁舎】&#10;一人当たり面積最小値テキスト">
          <a:extLst>
            <a:ext uri="{FF2B5EF4-FFF2-40B4-BE49-F238E27FC236}">
              <a16:creationId xmlns:a16="http://schemas.microsoft.com/office/drawing/2014/main" id="{00000000-0008-0000-0200-000055020000}"/>
            </a:ext>
          </a:extLst>
        </xdr:cNvPr>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599" name="【庁舎】&#10;一人当たり面積最大値テキスト">
          <a:extLst>
            <a:ext uri="{FF2B5EF4-FFF2-40B4-BE49-F238E27FC236}">
              <a16:creationId xmlns:a16="http://schemas.microsoft.com/office/drawing/2014/main" id="{00000000-0008-0000-0200-000057020000}"/>
            </a:ext>
          </a:extLst>
        </xdr:cNvPr>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01" name="【庁舎】&#10;一人当たり面積平均値テキスト">
          <a:extLst>
            <a:ext uri="{FF2B5EF4-FFF2-40B4-BE49-F238E27FC236}">
              <a16:creationId xmlns:a16="http://schemas.microsoft.com/office/drawing/2014/main" id="{00000000-0008-0000-0200-000059020000}"/>
            </a:ext>
          </a:extLst>
        </xdr:cNvPr>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36286</xdr:rowOff>
    </xdr:from>
    <xdr:to>
      <xdr:col>116</xdr:col>
      <xdr:colOff>114300</xdr:colOff>
      <xdr:row>80</xdr:row>
      <xdr:rowOff>137886</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9900900" y="132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59163</xdr:rowOff>
    </xdr:from>
    <xdr:ext cx="469744" cy="259045"/>
    <xdr:sp macro="" textlink="">
      <xdr:nvSpPr>
        <xdr:cNvPr id="612" name="【庁舎】&#10;一人当たり面積該当値テキスト">
          <a:extLst>
            <a:ext uri="{FF2B5EF4-FFF2-40B4-BE49-F238E27FC236}">
              <a16:creationId xmlns:a16="http://schemas.microsoft.com/office/drawing/2014/main" id="{00000000-0008-0000-0200-000064020000}"/>
            </a:ext>
          </a:extLst>
        </xdr:cNvPr>
        <xdr:cNvSpPr txBox="1"/>
      </xdr:nvSpPr>
      <xdr:spPr>
        <a:xfrm>
          <a:off x="20002500"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140806</xdr:rowOff>
    </xdr:from>
    <xdr:ext cx="469744" cy="259045"/>
    <xdr:sp macro="" textlink="">
      <xdr:nvSpPr>
        <xdr:cNvPr id="613" name="n_1aveValue【庁舎】&#10;一人当たり面積">
          <a:extLst>
            <a:ext uri="{FF2B5EF4-FFF2-40B4-BE49-F238E27FC236}">
              <a16:creationId xmlns:a16="http://schemas.microsoft.com/office/drawing/2014/main" id="{00000000-0008-0000-0200-000065020000}"/>
            </a:ext>
          </a:extLst>
        </xdr:cNvPr>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14" name="n_2aveValue【庁舎】&#10;一人当たり面積">
          <a:extLst>
            <a:ext uri="{FF2B5EF4-FFF2-40B4-BE49-F238E27FC236}">
              <a16:creationId xmlns:a16="http://schemas.microsoft.com/office/drawing/2014/main" id="{00000000-0008-0000-0200-000066020000}"/>
            </a:ext>
          </a:extLst>
        </xdr:cNvPr>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15" name="n_3aveValue【庁舎】&#10;一人当たり面積">
          <a:extLst>
            <a:ext uri="{FF2B5EF4-FFF2-40B4-BE49-F238E27FC236}">
              <a16:creationId xmlns:a16="http://schemas.microsoft.com/office/drawing/2014/main" id="{00000000-0008-0000-0200-000067020000}"/>
            </a:ext>
          </a:extLst>
        </xdr:cNvPr>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施設類型比較では多くの施設でグループ平均より低い数値となっている。類似団体と比較して有形固定資産減価償却率が高くなっている施設は、保健所、庁舎である。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保健所については、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年代に建設された建物が多く、減価償却率が進んでいる。庁舎については、本庁舎は平成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年度に建設されたものの、他の庁舎は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年代に建設された建物が多く、老朽化が進んでいる。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群馬県公共施設等総合管理計画にもとづき老朽化した施設の長寿命化等の対策を行い、公共施設の適切な管理に努めていく。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の財政力指数では、地方財政計画の歳出特別枠の廃止を反映した地域経済・雇用対策費の減少や包括算定経費の減などにより基準財政需要額が前年度を下回って算定された一方で、法人事業税や県民税法人税割の減などにより基準財政収入額についても前年度を下回って算定されたため、対前年度比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0.66→H30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か年平均の指数では、今回算定から除かれる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ポイント下回ったことから、対前年度比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7" name="直線コネクタ 66"/>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105833</xdr:rowOff>
    </xdr:to>
    <xdr:cxnSp macro="">
      <xdr:nvCxnSpPr>
        <xdr:cNvPr id="70" name="直線コネクタ 69"/>
        <xdr:cNvCxnSpPr/>
      </xdr:nvCxnSpPr>
      <xdr:spPr>
        <a:xfrm flipV="1">
          <a:off x="3225800" y="718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43</xdr:row>
      <xdr:rowOff>14817</xdr:rowOff>
    </xdr:to>
    <xdr:cxnSp macro="">
      <xdr:nvCxnSpPr>
        <xdr:cNvPr id="73" name="直線コネクタ 72"/>
        <xdr:cNvCxnSpPr/>
      </xdr:nvCxnSpPr>
      <xdr:spPr>
        <a:xfrm flipV="1">
          <a:off x="2336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135467</xdr:rowOff>
    </xdr:to>
    <xdr:cxnSp macro="">
      <xdr:nvCxnSpPr>
        <xdr:cNvPr id="76" name="直線コネクタ 75"/>
        <xdr:cNvCxnSpPr/>
      </xdr:nvCxnSpPr>
      <xdr:spPr>
        <a:xfrm flipV="1">
          <a:off x="1447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0" name="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4" name="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年度は、補助費等や公債費などの減により経常的経費に充当する一般財源の額は減少した一方、法人事業税や普通交付税などの増により、経常一般財源等の歳入が増加したため、前年度から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引き続き、経常的な歳出の削減を行うとともに、県税の徴収率向上や広告料収入などの増額確保に取り組み、財政の弾力性確保に努める。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114300</xdr:rowOff>
    </xdr:to>
    <xdr:cxnSp macro="">
      <xdr:nvCxnSpPr>
        <xdr:cNvPr id="128" name="直線コネクタ 127"/>
        <xdr:cNvCxnSpPr/>
      </xdr:nvCxnSpPr>
      <xdr:spPr>
        <a:xfrm flipV="1">
          <a:off x="4114800" y="108553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29"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65</xdr:row>
      <xdr:rowOff>93133</xdr:rowOff>
    </xdr:to>
    <xdr:cxnSp macro="">
      <xdr:nvCxnSpPr>
        <xdr:cNvPr id="131" name="直線コネクタ 130"/>
        <xdr:cNvCxnSpPr/>
      </xdr:nvCxnSpPr>
      <xdr:spPr>
        <a:xfrm flipV="1">
          <a:off x="3225800" y="1091565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65</xdr:row>
      <xdr:rowOff>93133</xdr:rowOff>
    </xdr:to>
    <xdr:cxnSp macro="">
      <xdr:nvCxnSpPr>
        <xdr:cNvPr id="134" name="直線コネクタ 133"/>
        <xdr:cNvCxnSpPr/>
      </xdr:nvCxnSpPr>
      <xdr:spPr>
        <a:xfrm>
          <a:off x="2336800" y="1075478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45508</xdr:rowOff>
    </xdr:from>
    <xdr:to>
      <xdr:col>11</xdr:col>
      <xdr:colOff>31750</xdr:colOff>
      <xdr:row>62</xdr:row>
      <xdr:rowOff>124883</xdr:rowOff>
    </xdr:to>
    <xdr:cxnSp macro="">
      <xdr:nvCxnSpPr>
        <xdr:cNvPr id="137" name="直線コネクタ 136"/>
        <xdr:cNvCxnSpPr/>
      </xdr:nvCxnSpPr>
      <xdr:spPr>
        <a:xfrm>
          <a:off x="1447800" y="10332508"/>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7" name="楕円 146"/>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48" name="財政構造の弾力性該当値テキスト"/>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9" name="楕円 148"/>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0" name="テキスト ボックス 149"/>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1" name="楕円 150"/>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2" name="テキスト ボックス 151"/>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3" name="楕円 152"/>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4" name="テキスト ボックス 153"/>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55" name="楕円 154"/>
        <xdr:cNvSpPr/>
      </xdr:nvSpPr>
      <xdr:spPr>
        <a:xfrm>
          <a:off x="1397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106485</xdr:rowOff>
    </xdr:from>
    <xdr:ext cx="762000" cy="259045"/>
    <xdr:sp macro="" textlink="">
      <xdr:nvSpPr>
        <xdr:cNvPr id="156" name="テキスト ボックス 155"/>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都道府県に属する多くの事務事業・権限が移譲されている政令指定都市が本県にはないこともあり、グループ内平均を上回った状況が続いている。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年度は、教職員の減による人件費の減少に加え、防災ヘリ大規模点検費の減や県立大学の公立大学法人移行の影響などにより物件費が減少したことで、前年度比</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引き続き経費の削減に取り組んでいく。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142889</xdr:rowOff>
    </xdr:from>
    <xdr:to>
      <xdr:col>23</xdr:col>
      <xdr:colOff>133350</xdr:colOff>
      <xdr:row>84</xdr:row>
      <xdr:rowOff>155222</xdr:rowOff>
    </xdr:to>
    <xdr:cxnSp macro="">
      <xdr:nvCxnSpPr>
        <xdr:cNvPr id="189" name="直線コネクタ 188"/>
        <xdr:cNvCxnSpPr/>
      </xdr:nvCxnSpPr>
      <xdr:spPr>
        <a:xfrm flipV="1">
          <a:off x="4114800" y="14544689"/>
          <a:ext cx="8382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154484</xdr:rowOff>
    </xdr:from>
    <xdr:to>
      <xdr:col>19</xdr:col>
      <xdr:colOff>133350</xdr:colOff>
      <xdr:row>84</xdr:row>
      <xdr:rowOff>155222</xdr:rowOff>
    </xdr:to>
    <xdr:cxnSp macro="">
      <xdr:nvCxnSpPr>
        <xdr:cNvPr id="192" name="直線コネクタ 191"/>
        <xdr:cNvCxnSpPr/>
      </xdr:nvCxnSpPr>
      <xdr:spPr>
        <a:xfrm>
          <a:off x="3225800" y="14556284"/>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154484</xdr:rowOff>
    </xdr:from>
    <xdr:to>
      <xdr:col>15</xdr:col>
      <xdr:colOff>82550</xdr:colOff>
      <xdr:row>84</xdr:row>
      <xdr:rowOff>165759</xdr:rowOff>
    </xdr:to>
    <xdr:cxnSp macro="">
      <xdr:nvCxnSpPr>
        <xdr:cNvPr id="195" name="直線コネクタ 194"/>
        <xdr:cNvCxnSpPr/>
      </xdr:nvCxnSpPr>
      <xdr:spPr>
        <a:xfrm flipV="1">
          <a:off x="2336800" y="14556284"/>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149819</xdr:rowOff>
    </xdr:from>
    <xdr:to>
      <xdr:col>11</xdr:col>
      <xdr:colOff>31750</xdr:colOff>
      <xdr:row>84</xdr:row>
      <xdr:rowOff>165759</xdr:rowOff>
    </xdr:to>
    <xdr:cxnSp macro="">
      <xdr:nvCxnSpPr>
        <xdr:cNvPr id="198" name="直線コネクタ 197"/>
        <xdr:cNvCxnSpPr/>
      </xdr:nvCxnSpPr>
      <xdr:spPr>
        <a:xfrm>
          <a:off x="1447800" y="14551619"/>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92089</xdr:rowOff>
    </xdr:from>
    <xdr:to>
      <xdr:col>23</xdr:col>
      <xdr:colOff>184150</xdr:colOff>
      <xdr:row>85</xdr:row>
      <xdr:rowOff>22239</xdr:rowOff>
    </xdr:to>
    <xdr:sp macro="" textlink="">
      <xdr:nvSpPr>
        <xdr:cNvPr id="208" name="楕円 207"/>
        <xdr:cNvSpPr/>
      </xdr:nvSpPr>
      <xdr:spPr>
        <a:xfrm>
          <a:off x="4902200" y="14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64166</xdr:rowOff>
    </xdr:from>
    <xdr:ext cx="762000" cy="259045"/>
    <xdr:sp macro="" textlink="">
      <xdr:nvSpPr>
        <xdr:cNvPr id="209" name="人件費・物件費等の状況該当値テキスト"/>
        <xdr:cNvSpPr txBox="1"/>
      </xdr:nvSpPr>
      <xdr:spPr>
        <a:xfrm>
          <a:off x="5041900" y="144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104422</xdr:rowOff>
    </xdr:from>
    <xdr:to>
      <xdr:col>19</xdr:col>
      <xdr:colOff>184150</xdr:colOff>
      <xdr:row>85</xdr:row>
      <xdr:rowOff>34572</xdr:rowOff>
    </xdr:to>
    <xdr:sp macro="" textlink="">
      <xdr:nvSpPr>
        <xdr:cNvPr id="210" name="楕円 209"/>
        <xdr:cNvSpPr/>
      </xdr:nvSpPr>
      <xdr:spPr>
        <a:xfrm>
          <a:off x="4064000" y="14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19349</xdr:rowOff>
    </xdr:from>
    <xdr:ext cx="736600" cy="259045"/>
    <xdr:sp macro="" textlink="">
      <xdr:nvSpPr>
        <xdr:cNvPr id="211" name="テキスト ボックス 210"/>
        <xdr:cNvSpPr txBox="1"/>
      </xdr:nvSpPr>
      <xdr:spPr>
        <a:xfrm>
          <a:off x="3733800" y="1459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103684</xdr:rowOff>
    </xdr:from>
    <xdr:to>
      <xdr:col>15</xdr:col>
      <xdr:colOff>133350</xdr:colOff>
      <xdr:row>85</xdr:row>
      <xdr:rowOff>33834</xdr:rowOff>
    </xdr:to>
    <xdr:sp macro="" textlink="">
      <xdr:nvSpPr>
        <xdr:cNvPr id="212" name="楕円 211"/>
        <xdr:cNvSpPr/>
      </xdr:nvSpPr>
      <xdr:spPr>
        <a:xfrm>
          <a:off x="3175000" y="14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18611</xdr:rowOff>
    </xdr:from>
    <xdr:ext cx="762000" cy="259045"/>
    <xdr:sp macro="" textlink="">
      <xdr:nvSpPr>
        <xdr:cNvPr id="213" name="テキスト ボックス 212"/>
        <xdr:cNvSpPr txBox="1"/>
      </xdr:nvSpPr>
      <xdr:spPr>
        <a:xfrm>
          <a:off x="2844800" y="14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114959</xdr:rowOff>
    </xdr:from>
    <xdr:to>
      <xdr:col>11</xdr:col>
      <xdr:colOff>82550</xdr:colOff>
      <xdr:row>85</xdr:row>
      <xdr:rowOff>45109</xdr:rowOff>
    </xdr:to>
    <xdr:sp macro="" textlink="">
      <xdr:nvSpPr>
        <xdr:cNvPr id="214" name="楕円 213"/>
        <xdr:cNvSpPr/>
      </xdr:nvSpPr>
      <xdr:spPr>
        <a:xfrm>
          <a:off x="2286000" y="14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29886</xdr:rowOff>
    </xdr:from>
    <xdr:ext cx="762000" cy="259045"/>
    <xdr:sp macro="" textlink="">
      <xdr:nvSpPr>
        <xdr:cNvPr id="215" name="テキスト ボックス 214"/>
        <xdr:cNvSpPr txBox="1"/>
      </xdr:nvSpPr>
      <xdr:spPr>
        <a:xfrm>
          <a:off x="1955800" y="146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99019</xdr:rowOff>
    </xdr:from>
    <xdr:to>
      <xdr:col>7</xdr:col>
      <xdr:colOff>31750</xdr:colOff>
      <xdr:row>85</xdr:row>
      <xdr:rowOff>29169</xdr:rowOff>
    </xdr:to>
    <xdr:sp macro="" textlink="">
      <xdr:nvSpPr>
        <xdr:cNvPr id="216" name="楕円 215"/>
        <xdr:cNvSpPr/>
      </xdr:nvSpPr>
      <xdr:spPr>
        <a:xfrm>
          <a:off x="1397000" y="14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13946</xdr:rowOff>
    </xdr:from>
    <xdr:ext cx="762000" cy="259045"/>
    <xdr:sp macro="" textlink="">
      <xdr:nvSpPr>
        <xdr:cNvPr id="217" name="テキスト ボックス 216"/>
        <xdr:cNvSpPr txBox="1"/>
      </xdr:nvSpPr>
      <xdr:spPr>
        <a:xfrm>
          <a:off x="1066800" y="1458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ラスパイレス指数の比較では国より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ポイント高であるが、その主な要因は、国との昇給期や職員構成の違いによるものである。</a:t>
          </a:r>
        </a:p>
        <a:p>
          <a:r>
            <a:rPr kumimoji="1" lang="ja-JP" altLang="en-US" sz="1300">
              <a:latin typeface="ＭＳ Ｐゴシック" panose="020B0600070205080204" pitchFamily="50" charset="-128"/>
              <a:ea typeface="ＭＳ Ｐゴシック" panose="020B0600070205080204" pitchFamily="50" charset="-128"/>
            </a:rPr>
            <a:t>　なお、給与水準の比較指標として、ラスパイレス指数は基本給のみを比較した指数であるが、基本給に諸手当を加えた平均給与月額では、群馬県は国をおよそ</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49" name="直線コネクタ 248"/>
        <xdr:cNvCxnSpPr/>
      </xdr:nvCxnSpPr>
      <xdr:spPr>
        <a:xfrm flipV="1">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162984</xdr:rowOff>
    </xdr:to>
    <xdr:cxnSp macro="">
      <xdr:nvCxnSpPr>
        <xdr:cNvPr id="252" name="直線コネクタ 251"/>
        <xdr:cNvCxnSpPr/>
      </xdr:nvCxnSpPr>
      <xdr:spPr>
        <a:xfrm flipV="1">
          <a:off x="15290800" y="143637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112184</xdr:rowOff>
    </xdr:to>
    <xdr:cxnSp macro="">
      <xdr:nvCxnSpPr>
        <xdr:cNvPr id="255" name="直線コネクタ 254"/>
        <xdr:cNvCxnSpPr/>
      </xdr:nvCxnSpPr>
      <xdr:spPr>
        <a:xfrm flipV="1">
          <a:off x="14401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112184</xdr:rowOff>
    </xdr:to>
    <xdr:cxnSp macro="">
      <xdr:nvCxnSpPr>
        <xdr:cNvPr id="258" name="直線コネクタ 257"/>
        <xdr:cNvCxnSpPr/>
      </xdr:nvCxnSpPr>
      <xdr:spPr>
        <a:xfrm>
          <a:off x="13512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68" name="楕円 26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6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2" name="楕円 271"/>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3" name="テキスト ボックス 272"/>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4" name="楕円 273"/>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5" name="テキスト ボックス 274"/>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6" name="楕円 275"/>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7" name="テキスト ボックス 276"/>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280">
              <a:latin typeface="ＭＳ Ｐゴシック" panose="020B0600070205080204" pitchFamily="50" charset="-128"/>
              <a:ea typeface="ＭＳ Ｐゴシック" panose="020B0600070205080204" pitchFamily="50" charset="-128"/>
            </a:rPr>
            <a:t>　グループ内には政令指定都市を有する府県が多数含まれていることもあり、グループ内順位は１４位となっているが、事務事業の見直しや事務の簡素効率化、市町村への権限移譲の推進など不断の行政改革に取り組み、効率的で機能的な執行体制を構築してきた。</a:t>
          </a:r>
        </a:p>
        <a:p>
          <a:r>
            <a:rPr kumimoji="1" lang="ja-JP" altLang="en-US" sz="1280">
              <a:latin typeface="ＭＳ Ｐゴシック" panose="020B0600070205080204" pitchFamily="50" charset="-128"/>
              <a:ea typeface="ＭＳ Ｐゴシック" panose="020B0600070205080204" pitchFamily="50" charset="-128"/>
            </a:rPr>
            <a:t>　その結果、政令指定都市を有する道府県及び東京都を除く全国３１県の中では、群馬県の一般行政部門の職員数は少ない方から２番目となっている。</a:t>
          </a:r>
        </a:p>
        <a:p>
          <a:r>
            <a:rPr kumimoji="1" lang="ja-JP" altLang="en-US" sz="1280" baseline="0">
              <a:latin typeface="ＭＳ Ｐゴシック" panose="020B0600070205080204" pitchFamily="50" charset="-128"/>
              <a:ea typeface="ＭＳ Ｐゴシック" panose="020B0600070205080204" pitchFamily="50" charset="-128"/>
            </a:rPr>
            <a:t>　</a:t>
          </a:r>
          <a:r>
            <a:rPr kumimoji="1" lang="ja-JP" altLang="en-US" sz="1280">
              <a:latin typeface="ＭＳ Ｐゴシック" panose="020B0600070205080204" pitchFamily="50" charset="-128"/>
              <a:ea typeface="ＭＳ Ｐゴシック" panose="020B0600070205080204" pitchFamily="50" charset="-128"/>
            </a:rPr>
            <a:t>今後も、引き続き既存事業や仕事の仕方を見直し、適正な定員管理に努めていく。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108121</xdr:rowOff>
    </xdr:from>
    <xdr:to>
      <xdr:col>81</xdr:col>
      <xdr:colOff>44450</xdr:colOff>
      <xdr:row>64</xdr:row>
      <xdr:rowOff>116687</xdr:rowOff>
    </xdr:to>
    <xdr:cxnSp macro="">
      <xdr:nvCxnSpPr>
        <xdr:cNvPr id="310" name="直線コネクタ 309"/>
        <xdr:cNvCxnSpPr/>
      </xdr:nvCxnSpPr>
      <xdr:spPr>
        <a:xfrm flipV="1">
          <a:off x="16179800" y="11080921"/>
          <a:ext cx="8382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116687</xdr:rowOff>
    </xdr:from>
    <xdr:to>
      <xdr:col>77</xdr:col>
      <xdr:colOff>44450</xdr:colOff>
      <xdr:row>64</xdr:row>
      <xdr:rowOff>139912</xdr:rowOff>
    </xdr:to>
    <xdr:cxnSp macro="">
      <xdr:nvCxnSpPr>
        <xdr:cNvPr id="313" name="直線コネクタ 312"/>
        <xdr:cNvCxnSpPr/>
      </xdr:nvCxnSpPr>
      <xdr:spPr>
        <a:xfrm flipV="1">
          <a:off x="15290800" y="11089487"/>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137539</xdr:rowOff>
    </xdr:from>
    <xdr:to>
      <xdr:col>72</xdr:col>
      <xdr:colOff>203200</xdr:colOff>
      <xdr:row>64</xdr:row>
      <xdr:rowOff>139912</xdr:rowOff>
    </xdr:to>
    <xdr:cxnSp macro="">
      <xdr:nvCxnSpPr>
        <xdr:cNvPr id="316" name="直線コネクタ 315"/>
        <xdr:cNvCxnSpPr/>
      </xdr:nvCxnSpPr>
      <xdr:spPr>
        <a:xfrm>
          <a:off x="14401800" y="11110339"/>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137539</xdr:rowOff>
    </xdr:from>
    <xdr:to>
      <xdr:col>68</xdr:col>
      <xdr:colOff>152400</xdr:colOff>
      <xdr:row>64</xdr:row>
      <xdr:rowOff>140977</xdr:rowOff>
    </xdr:to>
    <xdr:cxnSp macro="">
      <xdr:nvCxnSpPr>
        <xdr:cNvPr id="319" name="直線コネクタ 318"/>
        <xdr:cNvCxnSpPr/>
      </xdr:nvCxnSpPr>
      <xdr:spPr>
        <a:xfrm flipV="1">
          <a:off x="13512800" y="11110339"/>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57321</xdr:rowOff>
    </xdr:from>
    <xdr:to>
      <xdr:col>81</xdr:col>
      <xdr:colOff>95250</xdr:colOff>
      <xdr:row>64</xdr:row>
      <xdr:rowOff>158921</xdr:rowOff>
    </xdr:to>
    <xdr:sp macro="" textlink="">
      <xdr:nvSpPr>
        <xdr:cNvPr id="329" name="楕円 328"/>
        <xdr:cNvSpPr/>
      </xdr:nvSpPr>
      <xdr:spPr>
        <a:xfrm>
          <a:off x="16967200" y="110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29398</xdr:rowOff>
    </xdr:from>
    <xdr:ext cx="762000" cy="259045"/>
    <xdr:sp macro="" textlink="">
      <xdr:nvSpPr>
        <xdr:cNvPr id="330" name="定員管理の状況該当値テキスト"/>
        <xdr:cNvSpPr txBox="1"/>
      </xdr:nvSpPr>
      <xdr:spPr>
        <a:xfrm>
          <a:off x="17106900" y="1100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65887</xdr:rowOff>
    </xdr:from>
    <xdr:to>
      <xdr:col>77</xdr:col>
      <xdr:colOff>95250</xdr:colOff>
      <xdr:row>64</xdr:row>
      <xdr:rowOff>167487</xdr:rowOff>
    </xdr:to>
    <xdr:sp macro="" textlink="">
      <xdr:nvSpPr>
        <xdr:cNvPr id="331" name="楕円 330"/>
        <xdr:cNvSpPr/>
      </xdr:nvSpPr>
      <xdr:spPr>
        <a:xfrm>
          <a:off x="16129000" y="110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152264</xdr:rowOff>
    </xdr:from>
    <xdr:ext cx="736600" cy="259045"/>
    <xdr:sp macro="" textlink="">
      <xdr:nvSpPr>
        <xdr:cNvPr id="332" name="テキスト ボックス 331"/>
        <xdr:cNvSpPr txBox="1"/>
      </xdr:nvSpPr>
      <xdr:spPr>
        <a:xfrm>
          <a:off x="15798800" y="1112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89112</xdr:rowOff>
    </xdr:from>
    <xdr:to>
      <xdr:col>73</xdr:col>
      <xdr:colOff>44450</xdr:colOff>
      <xdr:row>65</xdr:row>
      <xdr:rowOff>19262</xdr:rowOff>
    </xdr:to>
    <xdr:sp macro="" textlink="">
      <xdr:nvSpPr>
        <xdr:cNvPr id="333" name="楕円 332"/>
        <xdr:cNvSpPr/>
      </xdr:nvSpPr>
      <xdr:spPr>
        <a:xfrm>
          <a:off x="15240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4039</xdr:rowOff>
    </xdr:from>
    <xdr:ext cx="762000" cy="259045"/>
    <xdr:sp macro="" textlink="">
      <xdr:nvSpPr>
        <xdr:cNvPr id="334" name="テキスト ボックス 333"/>
        <xdr:cNvSpPr txBox="1"/>
      </xdr:nvSpPr>
      <xdr:spPr>
        <a:xfrm>
          <a:off x="14909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86739</xdr:rowOff>
    </xdr:from>
    <xdr:to>
      <xdr:col>68</xdr:col>
      <xdr:colOff>203200</xdr:colOff>
      <xdr:row>65</xdr:row>
      <xdr:rowOff>16889</xdr:rowOff>
    </xdr:to>
    <xdr:sp macro="" textlink="">
      <xdr:nvSpPr>
        <xdr:cNvPr id="335" name="楕円 334"/>
        <xdr:cNvSpPr/>
      </xdr:nvSpPr>
      <xdr:spPr>
        <a:xfrm>
          <a:off x="14351000" y="11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1666</xdr:rowOff>
    </xdr:from>
    <xdr:ext cx="762000" cy="259045"/>
    <xdr:sp macro="" textlink="">
      <xdr:nvSpPr>
        <xdr:cNvPr id="336" name="テキスト ボックス 335"/>
        <xdr:cNvSpPr txBox="1"/>
      </xdr:nvSpPr>
      <xdr:spPr>
        <a:xfrm>
          <a:off x="14020800" y="111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90177</xdr:rowOff>
    </xdr:from>
    <xdr:to>
      <xdr:col>64</xdr:col>
      <xdr:colOff>152400</xdr:colOff>
      <xdr:row>65</xdr:row>
      <xdr:rowOff>20327</xdr:rowOff>
    </xdr:to>
    <xdr:sp macro="" textlink="">
      <xdr:nvSpPr>
        <xdr:cNvPr id="337" name="楕円 336"/>
        <xdr:cNvSpPr/>
      </xdr:nvSpPr>
      <xdr:spPr>
        <a:xfrm>
          <a:off x="13462000" y="110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5104</xdr:rowOff>
    </xdr:from>
    <xdr:ext cx="762000" cy="259045"/>
    <xdr:sp macro="" textlink="">
      <xdr:nvSpPr>
        <xdr:cNvPr id="338" name="テキスト ボックス 337"/>
        <xdr:cNvSpPr txBox="1"/>
      </xdr:nvSpPr>
      <xdr:spPr>
        <a:xfrm>
          <a:off x="13131800" y="111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年度（単年度）は、県債の元利償還金等は前年度から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減となった。実質公債費比率の分子は毎年減少しており、これは、元利償還金等のうち、臨時財政対策債をはじめとする、交付税に算入された元利償還金等が増加しており、それ以外の元利償還金等が減少しているためである。この結果、実質公債費比率は、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引き続き財政の健全化に取り組んでいく。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39915</xdr:rowOff>
    </xdr:to>
    <xdr:cxnSp macro="">
      <xdr:nvCxnSpPr>
        <xdr:cNvPr id="373" name="直線コネクタ 372"/>
        <xdr:cNvCxnSpPr/>
      </xdr:nvCxnSpPr>
      <xdr:spPr>
        <a:xfrm flipV="1">
          <a:off x="16179800" y="66747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39915</xdr:rowOff>
    </xdr:from>
    <xdr:to>
      <xdr:col>77</xdr:col>
      <xdr:colOff>44450</xdr:colOff>
      <xdr:row>39</xdr:row>
      <xdr:rowOff>74385</xdr:rowOff>
    </xdr:to>
    <xdr:cxnSp macro="">
      <xdr:nvCxnSpPr>
        <xdr:cNvPr id="376" name="直線コネクタ 375"/>
        <xdr:cNvCxnSpPr/>
      </xdr:nvCxnSpPr>
      <xdr:spPr>
        <a:xfrm flipV="1">
          <a:off x="15290800" y="672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74385</xdr:rowOff>
    </xdr:from>
    <xdr:to>
      <xdr:col>72</xdr:col>
      <xdr:colOff>203200</xdr:colOff>
      <xdr:row>39</xdr:row>
      <xdr:rowOff>143328</xdr:rowOff>
    </xdr:to>
    <xdr:cxnSp macro="">
      <xdr:nvCxnSpPr>
        <xdr:cNvPr id="379" name="直線コネクタ 378"/>
        <xdr:cNvCxnSpPr/>
      </xdr:nvCxnSpPr>
      <xdr:spPr>
        <a:xfrm flipV="1">
          <a:off x="14401800" y="67609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39</xdr:row>
      <xdr:rowOff>160565</xdr:rowOff>
    </xdr:to>
    <xdr:cxnSp macro="">
      <xdr:nvCxnSpPr>
        <xdr:cNvPr id="382" name="直線コネクタ 381"/>
        <xdr:cNvCxnSpPr/>
      </xdr:nvCxnSpPr>
      <xdr:spPr>
        <a:xfrm flipV="1">
          <a:off x="13512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2" name="楕円 391"/>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393"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160565</xdr:rowOff>
    </xdr:from>
    <xdr:to>
      <xdr:col>77</xdr:col>
      <xdr:colOff>95250</xdr:colOff>
      <xdr:row>39</xdr:row>
      <xdr:rowOff>90715</xdr:rowOff>
    </xdr:to>
    <xdr:sp macro="" textlink="">
      <xdr:nvSpPr>
        <xdr:cNvPr id="394" name="楕円 393"/>
        <xdr:cNvSpPr/>
      </xdr:nvSpPr>
      <xdr:spPr>
        <a:xfrm>
          <a:off x="16129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100892</xdr:rowOff>
    </xdr:from>
    <xdr:ext cx="736600" cy="259045"/>
    <xdr:sp macro="" textlink="">
      <xdr:nvSpPr>
        <xdr:cNvPr id="395" name="テキスト ボックス 394"/>
        <xdr:cNvSpPr txBox="1"/>
      </xdr:nvSpPr>
      <xdr:spPr>
        <a:xfrm>
          <a:off x="15798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23585</xdr:rowOff>
    </xdr:from>
    <xdr:to>
      <xdr:col>73</xdr:col>
      <xdr:colOff>44450</xdr:colOff>
      <xdr:row>39</xdr:row>
      <xdr:rowOff>125185</xdr:rowOff>
    </xdr:to>
    <xdr:sp macro="" textlink="">
      <xdr:nvSpPr>
        <xdr:cNvPr id="396" name="楕円 395"/>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135362</xdr:rowOff>
    </xdr:from>
    <xdr:ext cx="762000" cy="259045"/>
    <xdr:sp macro="" textlink="">
      <xdr:nvSpPr>
        <xdr:cNvPr id="397" name="テキスト ボックス 396"/>
        <xdr:cNvSpPr txBox="1"/>
      </xdr:nvSpPr>
      <xdr:spPr>
        <a:xfrm>
          <a:off x="14909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398" name="楕円 397"/>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99" name="テキスト ボックス 398"/>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0" name="楕円 399"/>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1" name="テキスト ボックス 400"/>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年度は、県債残高が増加したことから将来負担額は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億円の増となった。一方で、将来負担額から控除される額（充当可能基金残高や交付税算入見込額）も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億円の増加となったことから、分子は前年度から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億円増加した。この結果、将来負担比率は前年度に比べて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本県はこれまで新規県債の発行を抑制するなどしてきたため、将来負担額が比較的低い水準にあり、グループ内順位が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166014</xdr:rowOff>
    </xdr:from>
    <xdr:to>
      <xdr:col>81</xdr:col>
      <xdr:colOff>44450</xdr:colOff>
      <xdr:row>16</xdr:row>
      <xdr:rowOff>11455</xdr:rowOff>
    </xdr:to>
    <xdr:cxnSp macro="">
      <xdr:nvCxnSpPr>
        <xdr:cNvPr id="432" name="直線コネクタ 431"/>
        <xdr:cNvCxnSpPr/>
      </xdr:nvCxnSpPr>
      <xdr:spPr>
        <a:xfrm>
          <a:off x="16179800" y="273776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166014</xdr:rowOff>
    </xdr:from>
    <xdr:to>
      <xdr:col>77</xdr:col>
      <xdr:colOff>44450</xdr:colOff>
      <xdr:row>15</xdr:row>
      <xdr:rowOff>169875</xdr:rowOff>
    </xdr:to>
    <xdr:cxnSp macro="">
      <xdr:nvCxnSpPr>
        <xdr:cNvPr id="435" name="直線コネクタ 434"/>
        <xdr:cNvCxnSpPr/>
      </xdr:nvCxnSpPr>
      <xdr:spPr>
        <a:xfrm flipV="1">
          <a:off x="15290800" y="27377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145745</xdr:rowOff>
    </xdr:from>
    <xdr:to>
      <xdr:col>72</xdr:col>
      <xdr:colOff>203200</xdr:colOff>
      <xdr:row>15</xdr:row>
      <xdr:rowOff>169875</xdr:rowOff>
    </xdr:to>
    <xdr:cxnSp macro="">
      <xdr:nvCxnSpPr>
        <xdr:cNvPr id="438" name="直線コネクタ 437"/>
        <xdr:cNvCxnSpPr/>
      </xdr:nvCxnSpPr>
      <xdr:spPr>
        <a:xfrm>
          <a:off x="14401800" y="2717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145745</xdr:rowOff>
    </xdr:from>
    <xdr:to>
      <xdr:col>68</xdr:col>
      <xdr:colOff>152400</xdr:colOff>
      <xdr:row>16</xdr:row>
      <xdr:rowOff>10973</xdr:rowOff>
    </xdr:to>
    <xdr:cxnSp macro="">
      <xdr:nvCxnSpPr>
        <xdr:cNvPr id="441" name="直線コネクタ 440"/>
        <xdr:cNvCxnSpPr/>
      </xdr:nvCxnSpPr>
      <xdr:spPr>
        <a:xfrm flipV="1">
          <a:off x="13512800" y="271749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132105</xdr:rowOff>
    </xdr:from>
    <xdr:to>
      <xdr:col>81</xdr:col>
      <xdr:colOff>95250</xdr:colOff>
      <xdr:row>16</xdr:row>
      <xdr:rowOff>62255</xdr:rowOff>
    </xdr:to>
    <xdr:sp macro="" textlink="">
      <xdr:nvSpPr>
        <xdr:cNvPr id="451" name="楕円 450"/>
        <xdr:cNvSpPr/>
      </xdr:nvSpPr>
      <xdr:spPr>
        <a:xfrm>
          <a:off x="16967200" y="27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148632</xdr:rowOff>
    </xdr:from>
    <xdr:ext cx="762000" cy="259045"/>
    <xdr:sp macro="" textlink="">
      <xdr:nvSpPr>
        <xdr:cNvPr id="452" name="将来負担の状況該当値テキスト"/>
        <xdr:cNvSpPr txBox="1"/>
      </xdr:nvSpPr>
      <xdr:spPr>
        <a:xfrm>
          <a:off x="17106900" y="254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115214</xdr:rowOff>
    </xdr:from>
    <xdr:to>
      <xdr:col>77</xdr:col>
      <xdr:colOff>95250</xdr:colOff>
      <xdr:row>16</xdr:row>
      <xdr:rowOff>45364</xdr:rowOff>
    </xdr:to>
    <xdr:sp macro="" textlink="">
      <xdr:nvSpPr>
        <xdr:cNvPr id="453" name="楕円 452"/>
        <xdr:cNvSpPr/>
      </xdr:nvSpPr>
      <xdr:spPr>
        <a:xfrm>
          <a:off x="16129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55541</xdr:rowOff>
    </xdr:from>
    <xdr:ext cx="736600" cy="259045"/>
    <xdr:sp macro="" textlink="">
      <xdr:nvSpPr>
        <xdr:cNvPr id="454" name="テキスト ボックス 453"/>
        <xdr:cNvSpPr txBox="1"/>
      </xdr:nvSpPr>
      <xdr:spPr>
        <a:xfrm>
          <a:off x="15798800" y="245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55" name="楕円 454"/>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59402</xdr:rowOff>
    </xdr:from>
    <xdr:ext cx="762000" cy="259045"/>
    <xdr:sp macro="" textlink="">
      <xdr:nvSpPr>
        <xdr:cNvPr id="456" name="テキスト ボックス 455"/>
        <xdr:cNvSpPr txBox="1"/>
      </xdr:nvSpPr>
      <xdr:spPr>
        <a:xfrm>
          <a:off x="14909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94945</xdr:rowOff>
    </xdr:from>
    <xdr:to>
      <xdr:col>68</xdr:col>
      <xdr:colOff>203200</xdr:colOff>
      <xdr:row>16</xdr:row>
      <xdr:rowOff>25095</xdr:rowOff>
    </xdr:to>
    <xdr:sp macro="" textlink="">
      <xdr:nvSpPr>
        <xdr:cNvPr id="457" name="楕円 456"/>
        <xdr:cNvSpPr/>
      </xdr:nvSpPr>
      <xdr:spPr>
        <a:xfrm>
          <a:off x="14351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35272</xdr:rowOff>
    </xdr:from>
    <xdr:ext cx="762000" cy="259045"/>
    <xdr:sp macro="" textlink="">
      <xdr:nvSpPr>
        <xdr:cNvPr id="458" name="テキスト ボックス 457"/>
        <xdr:cNvSpPr txBox="1"/>
      </xdr:nvSpPr>
      <xdr:spPr>
        <a:xfrm>
          <a:off x="14020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131623</xdr:rowOff>
    </xdr:from>
    <xdr:to>
      <xdr:col>64</xdr:col>
      <xdr:colOff>152400</xdr:colOff>
      <xdr:row>16</xdr:row>
      <xdr:rowOff>61773</xdr:rowOff>
    </xdr:to>
    <xdr:sp macro="" textlink="">
      <xdr:nvSpPr>
        <xdr:cNvPr id="459" name="楕円 458"/>
        <xdr:cNvSpPr/>
      </xdr:nvSpPr>
      <xdr:spPr>
        <a:xfrm>
          <a:off x="13462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71950</xdr:rowOff>
    </xdr:from>
    <xdr:ext cx="762000" cy="259045"/>
    <xdr:sp macro="" textlink="">
      <xdr:nvSpPr>
        <xdr:cNvPr id="460" name="テキスト ボックス 459"/>
        <xdr:cNvSpPr txBox="1"/>
      </xdr:nvSpPr>
      <xdr:spPr>
        <a:xfrm>
          <a:off x="13131800" y="24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グループ内には政令指定都市を有する府県が多数含まれており、県費負担教職員の給与負担等が政令指定都市へ移譲された平成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年度に続き、グループ内平均を上回ったものの、前年度より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ポイント減少した。これは、教職員の減により人件費が減少したためである。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引き続き、業務や組織の見直しによる適正な定員管理に取り組み、人件費の抑制を図る。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110672</xdr:rowOff>
    </xdr:from>
    <xdr:to>
      <xdr:col>24</xdr:col>
      <xdr:colOff>25400</xdr:colOff>
      <xdr:row>39</xdr:row>
      <xdr:rowOff>20865</xdr:rowOff>
    </xdr:to>
    <xdr:cxnSp macro="">
      <xdr:nvCxnSpPr>
        <xdr:cNvPr id="67" name="直線コネクタ 66"/>
        <xdr:cNvCxnSpPr/>
      </xdr:nvCxnSpPr>
      <xdr:spPr>
        <a:xfrm flipV="1">
          <a:off x="3987800" y="66257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151493</xdr:rowOff>
    </xdr:to>
    <xdr:cxnSp macro="">
      <xdr:nvCxnSpPr>
        <xdr:cNvPr id="70" name="直線コネクタ 69"/>
        <xdr:cNvCxnSpPr/>
      </xdr:nvCxnSpPr>
      <xdr:spPr>
        <a:xfrm flipV="1">
          <a:off x="3098800" y="6707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151493</xdr:rowOff>
    </xdr:to>
    <xdr:cxnSp macro="">
      <xdr:nvCxnSpPr>
        <xdr:cNvPr id="73" name="直線コネクタ 72"/>
        <xdr:cNvCxnSpPr/>
      </xdr:nvCxnSpPr>
      <xdr:spPr>
        <a:xfrm>
          <a:off x="2209800" y="6740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39</xdr:row>
      <xdr:rowOff>53522</xdr:rowOff>
    </xdr:to>
    <xdr:cxnSp macro="">
      <xdr:nvCxnSpPr>
        <xdr:cNvPr id="76" name="直線コネクタ 75"/>
        <xdr:cNvCxnSpPr/>
      </xdr:nvCxnSpPr>
      <xdr:spPr>
        <a:xfrm>
          <a:off x="1320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86" name="楕円 85"/>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31949</xdr:rowOff>
    </xdr:from>
    <xdr:ext cx="762000" cy="259045"/>
    <xdr:sp macro="" textlink="">
      <xdr:nvSpPr>
        <xdr:cNvPr id="87" name="人件費該当値テキスト"/>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8" name="楕円 87"/>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89" name="テキスト ボックス 88"/>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0" name="楕円 89"/>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41020</xdr:rowOff>
    </xdr:from>
    <xdr:ext cx="762000" cy="259045"/>
    <xdr:sp macro="" textlink="">
      <xdr:nvSpPr>
        <xdr:cNvPr id="91" name="テキスト ボックス 90"/>
        <xdr:cNvSpPr txBox="1"/>
      </xdr:nvSpPr>
      <xdr:spPr>
        <a:xfrm>
          <a:off x="2717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2" name="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93" name="テキスト ボックス 92"/>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4" name="楕円 93"/>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95" name="テキスト ボックス 94"/>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事務事業の見直し等による経費節減の取り組みなどにより、平成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年度は分母である経常一般財源等総額が増加したため、経常収支比率に占める物件費の割合は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引き続き、徹底した事業の見直しを行うなど、経費節減に努める。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88900</xdr:rowOff>
    </xdr:to>
    <xdr:cxnSp macro="">
      <xdr:nvCxnSpPr>
        <xdr:cNvPr id="126" name="直線コネクタ 125"/>
        <xdr:cNvCxnSpPr/>
      </xdr:nvCxnSpPr>
      <xdr:spPr>
        <a:xfrm flipV="1">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29" name="直線コネクタ 128"/>
        <xdr:cNvCxnSpPr/>
      </xdr:nvCxnSpPr>
      <xdr:spPr>
        <a:xfrm flipV="1">
          <a:off x="14782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165100</xdr:rowOff>
    </xdr:to>
    <xdr:cxnSp macro="">
      <xdr:nvCxnSpPr>
        <xdr:cNvPr id="132" name="直線コネクタ 131"/>
        <xdr:cNvCxnSpPr/>
      </xdr:nvCxnSpPr>
      <xdr:spPr>
        <a:xfrm>
          <a:off x="13893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127000</xdr:rowOff>
    </xdr:to>
    <xdr:cxnSp macro="">
      <xdr:nvCxnSpPr>
        <xdr:cNvPr id="135" name="直線コネクタ 134"/>
        <xdr:cNvCxnSpPr/>
      </xdr:nvCxnSpPr>
      <xdr:spPr>
        <a:xfrm>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5" name="楕円 144"/>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6"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9" name="楕円 148"/>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0" name="テキスト ボックス 149"/>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1" name="楕円 150"/>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2" name="テキスト ボックス 15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3" name="楕円 152"/>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4" name="テキスト ボックス 153"/>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分母である経常一般財源等総額が増加しているものの、障害児通所支援事業県費負担の増などにより、経常収支比率に占める扶助費の割合は、前年同値となった。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近年、生活保護費の増などにより、増加傾向にあるが、引き続き各種制度の適正な運営に努める。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31750</xdr:rowOff>
    </xdr:to>
    <xdr:cxnSp macro="">
      <xdr:nvCxnSpPr>
        <xdr:cNvPr id="185" name="直線コネクタ 184"/>
        <xdr:cNvCxnSpPr/>
      </xdr:nvCxnSpPr>
      <xdr:spPr>
        <a:xfrm>
          <a:off x="3987800" y="1049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31750</xdr:rowOff>
    </xdr:to>
    <xdr:cxnSp macro="">
      <xdr:nvCxnSpPr>
        <xdr:cNvPr id="188" name="直線コネクタ 187"/>
        <xdr:cNvCxnSpPr/>
      </xdr:nvCxnSpPr>
      <xdr:spPr>
        <a:xfrm>
          <a:off x="3098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127000</xdr:rowOff>
    </xdr:to>
    <xdr:cxnSp macro="">
      <xdr:nvCxnSpPr>
        <xdr:cNvPr id="191" name="直線コネクタ 190"/>
        <xdr:cNvCxnSpPr/>
      </xdr:nvCxnSpPr>
      <xdr:spPr>
        <a:xfrm>
          <a:off x="2209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194" name="直線コネクタ 193"/>
        <xdr:cNvCxnSpPr/>
      </xdr:nvCxnSpPr>
      <xdr:spPr>
        <a:xfrm>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196" name="テキスト ボックス 19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4" name="楕円 203"/>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5"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6" name="楕円 205"/>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07" name="テキスト ボックス 206"/>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8" name="楕円 207"/>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09" name="テキスト ボックス 208"/>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0" name="楕円 209"/>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1" name="テキスト ボックス 210"/>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2" name="楕円 211"/>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3" name="テキスト ボックス 212"/>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維持補修費、貸付金、繰出金であり、平成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年度までは横ばいで推移していたが、平成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年度は国民健康保険特別会計の設置に伴う繰出金の大幅増により、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59</xdr:row>
      <xdr:rowOff>86178</xdr:rowOff>
    </xdr:to>
    <xdr:cxnSp macro="">
      <xdr:nvCxnSpPr>
        <xdr:cNvPr id="245" name="直線コネクタ 244"/>
        <xdr:cNvCxnSpPr/>
      </xdr:nvCxnSpPr>
      <xdr:spPr>
        <a:xfrm>
          <a:off x="15671800" y="9124043"/>
          <a:ext cx="8382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37193</xdr:rowOff>
    </xdr:to>
    <xdr:cxnSp macro="">
      <xdr:nvCxnSpPr>
        <xdr:cNvPr id="248" name="直線コネクタ 247"/>
        <xdr:cNvCxnSpPr/>
      </xdr:nvCxnSpPr>
      <xdr:spPr>
        <a:xfrm>
          <a:off x="14782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69850</xdr:rowOff>
    </xdr:to>
    <xdr:cxnSp macro="">
      <xdr:nvCxnSpPr>
        <xdr:cNvPr id="251" name="直線コネクタ 250"/>
        <xdr:cNvCxnSpPr/>
      </xdr:nvCxnSpPr>
      <xdr:spPr>
        <a:xfrm flipV="1">
          <a:off x="13893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69850</xdr:rowOff>
    </xdr:to>
    <xdr:cxnSp macro="">
      <xdr:nvCxnSpPr>
        <xdr:cNvPr id="254" name="直線コネクタ 253"/>
        <xdr:cNvCxnSpPr/>
      </xdr:nvCxnSpPr>
      <xdr:spPr>
        <a:xfrm>
          <a:off x="13004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8" name="テキスト ボックス 257"/>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4" name="楕円 263"/>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51905</xdr:rowOff>
    </xdr:from>
    <xdr:ext cx="762000" cy="259045"/>
    <xdr:sp macro="" textlink="">
      <xdr:nvSpPr>
        <xdr:cNvPr id="265" name="その他該当値テキスト"/>
        <xdr:cNvSpPr txBox="1"/>
      </xdr:nvSpPr>
      <xdr:spPr>
        <a:xfrm>
          <a:off x="165989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66" name="楕円 265"/>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67" name="テキスト ボックス 266"/>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8" name="楕円 267"/>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9" name="テキスト ボックス 268"/>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0" name="楕円 269"/>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1" name="テキスト ボックス 270"/>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72" name="楕円 271"/>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73" name="テキスト ボックス 272"/>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年度は、国民健康保険特別会計が設置され、補助費等から繰出金に計上することに伴う補助費等の減により、経常収支比率に占める補助費等の割合は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引き続き、県単補助金等についてさらに整理統合を図るなど、事業の見直しを行っていく。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35</xdr:row>
      <xdr:rowOff>31750</xdr:rowOff>
    </xdr:to>
    <xdr:cxnSp macro="">
      <xdr:nvCxnSpPr>
        <xdr:cNvPr id="304" name="直線コネクタ 303"/>
        <xdr:cNvCxnSpPr/>
      </xdr:nvCxnSpPr>
      <xdr:spPr>
        <a:xfrm flipV="1">
          <a:off x="15671800" y="5727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82550</xdr:rowOff>
    </xdr:to>
    <xdr:cxnSp macro="">
      <xdr:nvCxnSpPr>
        <xdr:cNvPr id="307" name="直線コネクタ 306"/>
        <xdr:cNvCxnSpPr/>
      </xdr:nvCxnSpPr>
      <xdr:spPr>
        <a:xfrm flipV="1">
          <a:off x="14782800" y="603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139700</xdr:rowOff>
    </xdr:from>
    <xdr:to>
      <xdr:col>73</xdr:col>
      <xdr:colOff>180975</xdr:colOff>
      <xdr:row>35</xdr:row>
      <xdr:rowOff>82550</xdr:rowOff>
    </xdr:to>
    <xdr:cxnSp macro="">
      <xdr:nvCxnSpPr>
        <xdr:cNvPr id="310" name="直線コネクタ 309"/>
        <xdr:cNvCxnSpPr/>
      </xdr:nvCxnSpPr>
      <xdr:spPr>
        <a:xfrm>
          <a:off x="13893800" y="596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0</xdr:rowOff>
    </xdr:from>
    <xdr:to>
      <xdr:col>69</xdr:col>
      <xdr:colOff>92075</xdr:colOff>
      <xdr:row>34</xdr:row>
      <xdr:rowOff>139700</xdr:rowOff>
    </xdr:to>
    <xdr:cxnSp macro="">
      <xdr:nvCxnSpPr>
        <xdr:cNvPr id="313" name="直線コネクタ 312"/>
        <xdr:cNvCxnSpPr/>
      </xdr:nvCxnSpPr>
      <xdr:spPr>
        <a:xfrm>
          <a:off x="13004800" y="582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23" name="楕円 322"/>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24"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25" name="楕円 324"/>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26" name="テキスト ボックス 325"/>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31750</xdr:rowOff>
    </xdr:from>
    <xdr:to>
      <xdr:col>74</xdr:col>
      <xdr:colOff>31750</xdr:colOff>
      <xdr:row>35</xdr:row>
      <xdr:rowOff>133350</xdr:rowOff>
    </xdr:to>
    <xdr:sp macro="" textlink="">
      <xdr:nvSpPr>
        <xdr:cNvPr id="327" name="楕円 326"/>
        <xdr:cNvSpPr/>
      </xdr:nvSpPr>
      <xdr:spPr>
        <a:xfrm>
          <a:off x="14732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143527</xdr:rowOff>
    </xdr:from>
    <xdr:ext cx="762000" cy="259045"/>
    <xdr:sp macro="" textlink="">
      <xdr:nvSpPr>
        <xdr:cNvPr id="328" name="テキスト ボックス 327"/>
        <xdr:cNvSpPr txBox="1"/>
      </xdr:nvSpPr>
      <xdr:spPr>
        <a:xfrm>
          <a:off x="14401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88900</xdr:rowOff>
    </xdr:from>
    <xdr:to>
      <xdr:col>69</xdr:col>
      <xdr:colOff>142875</xdr:colOff>
      <xdr:row>35</xdr:row>
      <xdr:rowOff>19050</xdr:rowOff>
    </xdr:to>
    <xdr:sp macro="" textlink="">
      <xdr:nvSpPr>
        <xdr:cNvPr id="329" name="楕円 328"/>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29227</xdr:rowOff>
    </xdr:from>
    <xdr:ext cx="762000" cy="259045"/>
    <xdr:sp macro="" textlink="">
      <xdr:nvSpPr>
        <xdr:cNvPr id="330" name="テキスト ボックス 329"/>
        <xdr:cNvSpPr txBox="1"/>
      </xdr:nvSpPr>
      <xdr:spPr>
        <a:xfrm>
          <a:off x="13512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120650</xdr:rowOff>
    </xdr:from>
    <xdr:to>
      <xdr:col>65</xdr:col>
      <xdr:colOff>53975</xdr:colOff>
      <xdr:row>34</xdr:row>
      <xdr:rowOff>50800</xdr:rowOff>
    </xdr:to>
    <xdr:sp macro="" textlink="">
      <xdr:nvSpPr>
        <xdr:cNvPr id="331" name="楕円 330"/>
        <xdr:cNvSpPr/>
      </xdr:nvSpPr>
      <xdr:spPr>
        <a:xfrm>
          <a:off x="12954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60977</xdr:rowOff>
    </xdr:from>
    <xdr:ext cx="762000" cy="259045"/>
    <xdr:sp macro="" textlink="">
      <xdr:nvSpPr>
        <xdr:cNvPr id="332" name="テキスト ボックス 331"/>
        <xdr:cNvSpPr txBox="1"/>
      </xdr:nvSpPr>
      <xdr:spPr>
        <a:xfrm>
          <a:off x="12623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過去に発行した普通建設事業に係る公債費が減少したことにより、経常収支比率に占める公債費の割合は、前年度に比べ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臨時財政対策費の償還増により、近年増加傾向にあるため、引き続き適正な県債管理に努める。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20864</xdr:rowOff>
    </xdr:from>
    <xdr:to>
      <xdr:col>24</xdr:col>
      <xdr:colOff>25400</xdr:colOff>
      <xdr:row>77</xdr:row>
      <xdr:rowOff>118836</xdr:rowOff>
    </xdr:to>
    <xdr:cxnSp macro="">
      <xdr:nvCxnSpPr>
        <xdr:cNvPr id="365" name="直線コネクタ 364"/>
        <xdr:cNvCxnSpPr/>
      </xdr:nvCxnSpPr>
      <xdr:spPr>
        <a:xfrm flipV="1">
          <a:off x="3987800" y="132225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118836</xdr:rowOff>
    </xdr:from>
    <xdr:to>
      <xdr:col>19</xdr:col>
      <xdr:colOff>187325</xdr:colOff>
      <xdr:row>78</xdr:row>
      <xdr:rowOff>12700</xdr:rowOff>
    </xdr:to>
    <xdr:cxnSp macro="">
      <xdr:nvCxnSpPr>
        <xdr:cNvPr id="368" name="直線コネクタ 367"/>
        <xdr:cNvCxnSpPr/>
      </xdr:nvCxnSpPr>
      <xdr:spPr>
        <a:xfrm flipV="1">
          <a:off x="3098800" y="133204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12700</xdr:rowOff>
    </xdr:to>
    <xdr:cxnSp macro="">
      <xdr:nvCxnSpPr>
        <xdr:cNvPr id="371" name="直線コネクタ 370"/>
        <xdr:cNvCxnSpPr/>
      </xdr:nvCxnSpPr>
      <xdr:spPr>
        <a:xfrm>
          <a:off x="2209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69850</xdr:rowOff>
    </xdr:to>
    <xdr:cxnSp macro="">
      <xdr:nvCxnSpPr>
        <xdr:cNvPr id="374" name="直線コネクタ 373"/>
        <xdr:cNvCxnSpPr/>
      </xdr:nvCxnSpPr>
      <xdr:spPr>
        <a:xfrm>
          <a:off x="1320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78" name="テキスト ボックス 377"/>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141514</xdr:rowOff>
    </xdr:from>
    <xdr:to>
      <xdr:col>24</xdr:col>
      <xdr:colOff>76200</xdr:colOff>
      <xdr:row>77</xdr:row>
      <xdr:rowOff>71664</xdr:rowOff>
    </xdr:to>
    <xdr:sp macro="" textlink="">
      <xdr:nvSpPr>
        <xdr:cNvPr id="384" name="楕円 383"/>
        <xdr:cNvSpPr/>
      </xdr:nvSpPr>
      <xdr:spPr>
        <a:xfrm>
          <a:off x="4775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158041</xdr:rowOff>
    </xdr:from>
    <xdr:ext cx="762000" cy="259045"/>
    <xdr:sp macro="" textlink="">
      <xdr:nvSpPr>
        <xdr:cNvPr id="385" name="公債費該当値テキスト"/>
        <xdr:cNvSpPr txBox="1"/>
      </xdr:nvSpPr>
      <xdr:spPr>
        <a:xfrm>
          <a:off x="4914900" y="130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68036</xdr:rowOff>
    </xdr:from>
    <xdr:to>
      <xdr:col>20</xdr:col>
      <xdr:colOff>38100</xdr:colOff>
      <xdr:row>77</xdr:row>
      <xdr:rowOff>169636</xdr:rowOff>
    </xdr:to>
    <xdr:sp macro="" textlink="">
      <xdr:nvSpPr>
        <xdr:cNvPr id="386" name="楕円 385"/>
        <xdr:cNvSpPr/>
      </xdr:nvSpPr>
      <xdr:spPr>
        <a:xfrm>
          <a:off x="3937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8363</xdr:rowOff>
    </xdr:from>
    <xdr:ext cx="736600" cy="259045"/>
    <xdr:sp macro="" textlink="">
      <xdr:nvSpPr>
        <xdr:cNvPr id="387" name="テキスト ボックス 386"/>
        <xdr:cNvSpPr txBox="1"/>
      </xdr:nvSpPr>
      <xdr:spPr>
        <a:xfrm>
          <a:off x="3606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8" name="楕円 38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9" name="テキスト ボックス 38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0" name="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1" name="テキスト ボックス 390"/>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分母である経常一般財源等総額が増加したものの、国民健康保険特別会計の設置に伴い繰出金に充当する一般財源等が増加したため、経常収支比率に占める割合は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各種経常的経費については、引き続き節減に努める。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78</xdr:row>
      <xdr:rowOff>101600</xdr:rowOff>
    </xdr:to>
    <xdr:cxnSp macro="">
      <xdr:nvCxnSpPr>
        <xdr:cNvPr id="424" name="直線コネクタ 423"/>
        <xdr:cNvCxnSpPr/>
      </xdr:nvCxnSpPr>
      <xdr:spPr>
        <a:xfrm>
          <a:off x="15671800" y="1343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5"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63500</xdr:rowOff>
    </xdr:from>
    <xdr:to>
      <xdr:col>78</xdr:col>
      <xdr:colOff>69850</xdr:colOff>
      <xdr:row>79</xdr:row>
      <xdr:rowOff>44450</xdr:rowOff>
    </xdr:to>
    <xdr:cxnSp macro="">
      <xdr:nvCxnSpPr>
        <xdr:cNvPr id="427" name="直線コネクタ 426"/>
        <xdr:cNvCxnSpPr/>
      </xdr:nvCxnSpPr>
      <xdr:spPr>
        <a:xfrm flipV="1">
          <a:off x="14782800" y="13436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0</xdr:rowOff>
    </xdr:from>
    <xdr:to>
      <xdr:col>73</xdr:col>
      <xdr:colOff>180975</xdr:colOff>
      <xdr:row>79</xdr:row>
      <xdr:rowOff>44450</xdr:rowOff>
    </xdr:to>
    <xdr:cxnSp macro="">
      <xdr:nvCxnSpPr>
        <xdr:cNvPr id="430" name="直線コネクタ 429"/>
        <xdr:cNvCxnSpPr/>
      </xdr:nvCxnSpPr>
      <xdr:spPr>
        <a:xfrm>
          <a:off x="13893800" y="1337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0</xdr:rowOff>
    </xdr:to>
    <xdr:cxnSp macro="">
      <xdr:nvCxnSpPr>
        <xdr:cNvPr id="433" name="直線コネクタ 432"/>
        <xdr:cNvCxnSpPr/>
      </xdr:nvCxnSpPr>
      <xdr:spPr>
        <a:xfrm>
          <a:off x="13004800" y="1319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50800</xdr:rowOff>
    </xdr:from>
    <xdr:to>
      <xdr:col>82</xdr:col>
      <xdr:colOff>158750</xdr:colOff>
      <xdr:row>78</xdr:row>
      <xdr:rowOff>152400</xdr:rowOff>
    </xdr:to>
    <xdr:sp macro="" textlink="">
      <xdr:nvSpPr>
        <xdr:cNvPr id="443" name="楕円 442"/>
        <xdr:cNvSpPr/>
      </xdr:nvSpPr>
      <xdr:spPr>
        <a:xfrm>
          <a:off x="164592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22877</xdr:rowOff>
    </xdr:from>
    <xdr:ext cx="762000" cy="259045"/>
    <xdr:sp macro="" textlink="">
      <xdr:nvSpPr>
        <xdr:cNvPr id="444" name="公債費以外該当値テキスト"/>
        <xdr:cNvSpPr txBox="1"/>
      </xdr:nvSpPr>
      <xdr:spPr>
        <a:xfrm>
          <a:off x="165989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xdr:rowOff>
    </xdr:from>
    <xdr:to>
      <xdr:col>78</xdr:col>
      <xdr:colOff>120650</xdr:colOff>
      <xdr:row>78</xdr:row>
      <xdr:rowOff>114300</xdr:rowOff>
    </xdr:to>
    <xdr:sp macro="" textlink="">
      <xdr:nvSpPr>
        <xdr:cNvPr id="445" name="楕円 444"/>
        <xdr:cNvSpPr/>
      </xdr:nvSpPr>
      <xdr:spPr>
        <a:xfrm>
          <a:off x="15621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6" name="テキスト ボックス 44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165100</xdr:rowOff>
    </xdr:from>
    <xdr:to>
      <xdr:col>74</xdr:col>
      <xdr:colOff>31750</xdr:colOff>
      <xdr:row>79</xdr:row>
      <xdr:rowOff>95250</xdr:rowOff>
    </xdr:to>
    <xdr:sp macro="" textlink="">
      <xdr:nvSpPr>
        <xdr:cNvPr id="447" name="楕円 446"/>
        <xdr:cNvSpPr/>
      </xdr:nvSpPr>
      <xdr:spPr>
        <a:xfrm>
          <a:off x="14732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8" name="テキスト ボックス 44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120650</xdr:rowOff>
    </xdr:from>
    <xdr:to>
      <xdr:col>69</xdr:col>
      <xdr:colOff>142875</xdr:colOff>
      <xdr:row>78</xdr:row>
      <xdr:rowOff>50800</xdr:rowOff>
    </xdr:to>
    <xdr:sp macro="" textlink="">
      <xdr:nvSpPr>
        <xdr:cNvPr id="449" name="楕円 448"/>
        <xdr:cNvSpPr/>
      </xdr:nvSpPr>
      <xdr:spPr>
        <a:xfrm>
          <a:off x="13843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60977</xdr:rowOff>
    </xdr:from>
    <xdr:ext cx="762000" cy="259045"/>
    <xdr:sp macro="" textlink="">
      <xdr:nvSpPr>
        <xdr:cNvPr id="450" name="テキスト ボックス 449"/>
        <xdr:cNvSpPr txBox="1"/>
      </xdr:nvSpPr>
      <xdr:spPr>
        <a:xfrm>
          <a:off x="13512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1" name="楕円 450"/>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2" name="テキスト ボックス 451"/>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51181</xdr:rowOff>
    </xdr:from>
    <xdr:to>
      <xdr:col>29</xdr:col>
      <xdr:colOff>127000</xdr:colOff>
      <xdr:row>13</xdr:row>
      <xdr:rowOff>82594</xdr:rowOff>
    </xdr:to>
    <xdr:cxnSp macro="">
      <xdr:nvCxnSpPr>
        <xdr:cNvPr id="50" name="直線コネクタ 49"/>
        <xdr:cNvCxnSpPr/>
      </xdr:nvCxnSpPr>
      <xdr:spPr bwMode="auto">
        <a:xfrm>
          <a:off x="5003800" y="2327656"/>
          <a:ext cx="647700" cy="3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51181</xdr:rowOff>
    </xdr:from>
    <xdr:to>
      <xdr:col>26</xdr:col>
      <xdr:colOff>50800</xdr:colOff>
      <xdr:row>13</xdr:row>
      <xdr:rowOff>52781</xdr:rowOff>
    </xdr:to>
    <xdr:cxnSp macro="">
      <xdr:nvCxnSpPr>
        <xdr:cNvPr id="53" name="直線コネクタ 52"/>
        <xdr:cNvCxnSpPr/>
      </xdr:nvCxnSpPr>
      <xdr:spPr bwMode="auto">
        <a:xfrm flipV="1">
          <a:off x="4305300" y="2327656"/>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48724</xdr:rowOff>
    </xdr:from>
    <xdr:to>
      <xdr:col>22</xdr:col>
      <xdr:colOff>114300</xdr:colOff>
      <xdr:row>13</xdr:row>
      <xdr:rowOff>52781</xdr:rowOff>
    </xdr:to>
    <xdr:cxnSp macro="">
      <xdr:nvCxnSpPr>
        <xdr:cNvPr id="56" name="直線コネクタ 55"/>
        <xdr:cNvCxnSpPr/>
      </xdr:nvCxnSpPr>
      <xdr:spPr bwMode="auto">
        <a:xfrm>
          <a:off x="3606800" y="2325199"/>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48724</xdr:rowOff>
    </xdr:from>
    <xdr:to>
      <xdr:col>18</xdr:col>
      <xdr:colOff>177800</xdr:colOff>
      <xdr:row>13</xdr:row>
      <xdr:rowOff>53200</xdr:rowOff>
    </xdr:to>
    <xdr:cxnSp macro="">
      <xdr:nvCxnSpPr>
        <xdr:cNvPr id="59" name="直線コネクタ 58"/>
        <xdr:cNvCxnSpPr/>
      </xdr:nvCxnSpPr>
      <xdr:spPr bwMode="auto">
        <a:xfrm flipV="1">
          <a:off x="2908300" y="2325199"/>
          <a:ext cx="698500" cy="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31794</xdr:rowOff>
    </xdr:from>
    <xdr:to>
      <xdr:col>29</xdr:col>
      <xdr:colOff>177800</xdr:colOff>
      <xdr:row>13</xdr:row>
      <xdr:rowOff>133394</xdr:rowOff>
    </xdr:to>
    <xdr:sp macro="" textlink="">
      <xdr:nvSpPr>
        <xdr:cNvPr id="69" name="楕円 68"/>
        <xdr:cNvSpPr/>
      </xdr:nvSpPr>
      <xdr:spPr bwMode="auto">
        <a:xfrm>
          <a:off x="5600700" y="230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48321</xdr:rowOff>
    </xdr:from>
    <xdr:ext cx="762000" cy="259045"/>
    <xdr:sp macro="" textlink="">
      <xdr:nvSpPr>
        <xdr:cNvPr id="70" name="人口1人当たり決算額の推移該当値テキスト130"/>
        <xdr:cNvSpPr txBox="1"/>
      </xdr:nvSpPr>
      <xdr:spPr>
        <a:xfrm>
          <a:off x="5740400" y="21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381</xdr:rowOff>
    </xdr:from>
    <xdr:to>
      <xdr:col>26</xdr:col>
      <xdr:colOff>101600</xdr:colOff>
      <xdr:row>13</xdr:row>
      <xdr:rowOff>101981</xdr:rowOff>
    </xdr:to>
    <xdr:sp macro="" textlink="">
      <xdr:nvSpPr>
        <xdr:cNvPr id="71" name="楕円 70"/>
        <xdr:cNvSpPr/>
      </xdr:nvSpPr>
      <xdr:spPr bwMode="auto">
        <a:xfrm>
          <a:off x="4953000" y="227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112158</xdr:rowOff>
    </xdr:from>
    <xdr:ext cx="736600" cy="259045"/>
    <xdr:sp macro="" textlink="">
      <xdr:nvSpPr>
        <xdr:cNvPr id="72" name="テキスト ボックス 71"/>
        <xdr:cNvSpPr txBox="1"/>
      </xdr:nvSpPr>
      <xdr:spPr>
        <a:xfrm>
          <a:off x="4622800" y="204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1981</xdr:rowOff>
    </xdr:from>
    <xdr:to>
      <xdr:col>22</xdr:col>
      <xdr:colOff>165100</xdr:colOff>
      <xdr:row>13</xdr:row>
      <xdr:rowOff>103581</xdr:rowOff>
    </xdr:to>
    <xdr:sp macro="" textlink="">
      <xdr:nvSpPr>
        <xdr:cNvPr id="73" name="楕円 72"/>
        <xdr:cNvSpPr/>
      </xdr:nvSpPr>
      <xdr:spPr bwMode="auto">
        <a:xfrm>
          <a:off x="4254500" y="227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113758</xdr:rowOff>
    </xdr:from>
    <xdr:ext cx="762000" cy="259045"/>
    <xdr:sp macro="" textlink="">
      <xdr:nvSpPr>
        <xdr:cNvPr id="74" name="テキスト ボックス 73"/>
        <xdr:cNvSpPr txBox="1"/>
      </xdr:nvSpPr>
      <xdr:spPr>
        <a:xfrm>
          <a:off x="3924300" y="20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169374</xdr:rowOff>
    </xdr:from>
    <xdr:to>
      <xdr:col>19</xdr:col>
      <xdr:colOff>38100</xdr:colOff>
      <xdr:row>13</xdr:row>
      <xdr:rowOff>99524</xdr:rowOff>
    </xdr:to>
    <xdr:sp macro="" textlink="">
      <xdr:nvSpPr>
        <xdr:cNvPr id="75" name="楕円 74"/>
        <xdr:cNvSpPr/>
      </xdr:nvSpPr>
      <xdr:spPr bwMode="auto">
        <a:xfrm>
          <a:off x="3556000" y="227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109701</xdr:rowOff>
    </xdr:from>
    <xdr:ext cx="762000" cy="259045"/>
    <xdr:sp macro="" textlink="">
      <xdr:nvSpPr>
        <xdr:cNvPr id="76" name="テキスト ボックス 75"/>
        <xdr:cNvSpPr txBox="1"/>
      </xdr:nvSpPr>
      <xdr:spPr>
        <a:xfrm>
          <a:off x="3225800" y="2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2400</xdr:rowOff>
    </xdr:from>
    <xdr:to>
      <xdr:col>15</xdr:col>
      <xdr:colOff>101600</xdr:colOff>
      <xdr:row>13</xdr:row>
      <xdr:rowOff>104000</xdr:rowOff>
    </xdr:to>
    <xdr:sp macro="" textlink="">
      <xdr:nvSpPr>
        <xdr:cNvPr id="77" name="楕円 76"/>
        <xdr:cNvSpPr/>
      </xdr:nvSpPr>
      <xdr:spPr bwMode="auto">
        <a:xfrm>
          <a:off x="2857500" y="2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114177</xdr:rowOff>
    </xdr:from>
    <xdr:ext cx="762000" cy="259045"/>
    <xdr:sp macro="" textlink="">
      <xdr:nvSpPr>
        <xdr:cNvPr id="78" name="テキスト ボックス 77"/>
        <xdr:cNvSpPr txBox="1"/>
      </xdr:nvSpPr>
      <xdr:spPr>
        <a:xfrm>
          <a:off x="2527300" y="20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50724</xdr:rowOff>
    </xdr:from>
    <xdr:to>
      <xdr:col>29</xdr:col>
      <xdr:colOff>127000</xdr:colOff>
      <xdr:row>35</xdr:row>
      <xdr:rowOff>152984</xdr:rowOff>
    </xdr:to>
    <xdr:cxnSp macro="">
      <xdr:nvCxnSpPr>
        <xdr:cNvPr id="113" name="直線コネクタ 112"/>
        <xdr:cNvCxnSpPr/>
      </xdr:nvCxnSpPr>
      <xdr:spPr bwMode="auto">
        <a:xfrm>
          <a:off x="5003800" y="6661074"/>
          <a:ext cx="647700" cy="10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50191</xdr:rowOff>
    </xdr:from>
    <xdr:to>
      <xdr:col>26</xdr:col>
      <xdr:colOff>50800</xdr:colOff>
      <xdr:row>35</xdr:row>
      <xdr:rowOff>50724</xdr:rowOff>
    </xdr:to>
    <xdr:cxnSp macro="">
      <xdr:nvCxnSpPr>
        <xdr:cNvPr id="116" name="直線コネクタ 115"/>
        <xdr:cNvCxnSpPr/>
      </xdr:nvCxnSpPr>
      <xdr:spPr bwMode="auto">
        <a:xfrm>
          <a:off x="4305300" y="6660541"/>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34874</xdr:rowOff>
    </xdr:from>
    <xdr:to>
      <xdr:col>22</xdr:col>
      <xdr:colOff>114300</xdr:colOff>
      <xdr:row>35</xdr:row>
      <xdr:rowOff>50191</xdr:rowOff>
    </xdr:to>
    <xdr:cxnSp macro="">
      <xdr:nvCxnSpPr>
        <xdr:cNvPr id="119" name="直線コネクタ 118"/>
        <xdr:cNvCxnSpPr/>
      </xdr:nvCxnSpPr>
      <xdr:spPr bwMode="auto">
        <a:xfrm>
          <a:off x="3606800" y="6645224"/>
          <a:ext cx="6985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15901</xdr:rowOff>
    </xdr:from>
    <xdr:to>
      <xdr:col>18</xdr:col>
      <xdr:colOff>177800</xdr:colOff>
      <xdr:row>35</xdr:row>
      <xdr:rowOff>34874</xdr:rowOff>
    </xdr:to>
    <xdr:cxnSp macro="">
      <xdr:nvCxnSpPr>
        <xdr:cNvPr id="122" name="直線コネクタ 121"/>
        <xdr:cNvCxnSpPr/>
      </xdr:nvCxnSpPr>
      <xdr:spPr bwMode="auto">
        <a:xfrm>
          <a:off x="2908300" y="6626251"/>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102184</xdr:rowOff>
    </xdr:from>
    <xdr:to>
      <xdr:col>29</xdr:col>
      <xdr:colOff>177800</xdr:colOff>
      <xdr:row>35</xdr:row>
      <xdr:rowOff>203784</xdr:rowOff>
    </xdr:to>
    <xdr:sp macro="" textlink="">
      <xdr:nvSpPr>
        <xdr:cNvPr id="132" name="楕円 131"/>
        <xdr:cNvSpPr/>
      </xdr:nvSpPr>
      <xdr:spPr bwMode="auto">
        <a:xfrm>
          <a:off x="5600700" y="67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290161</xdr:rowOff>
    </xdr:from>
    <xdr:ext cx="762000" cy="259045"/>
    <xdr:sp macro="" textlink="">
      <xdr:nvSpPr>
        <xdr:cNvPr id="133" name="人口1人当たり決算額の推移該当値テキスト445"/>
        <xdr:cNvSpPr txBox="1"/>
      </xdr:nvSpPr>
      <xdr:spPr>
        <a:xfrm>
          <a:off x="5740400" y="65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342824</xdr:rowOff>
    </xdr:from>
    <xdr:to>
      <xdr:col>26</xdr:col>
      <xdr:colOff>101600</xdr:colOff>
      <xdr:row>35</xdr:row>
      <xdr:rowOff>101524</xdr:rowOff>
    </xdr:to>
    <xdr:sp macro="" textlink="">
      <xdr:nvSpPr>
        <xdr:cNvPr id="134" name="楕円 133"/>
        <xdr:cNvSpPr/>
      </xdr:nvSpPr>
      <xdr:spPr bwMode="auto">
        <a:xfrm>
          <a:off x="4953000" y="66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111701</xdr:rowOff>
    </xdr:from>
    <xdr:ext cx="736600" cy="259045"/>
    <xdr:sp macro="" textlink="">
      <xdr:nvSpPr>
        <xdr:cNvPr id="135" name="テキスト ボックス 134"/>
        <xdr:cNvSpPr txBox="1"/>
      </xdr:nvSpPr>
      <xdr:spPr>
        <a:xfrm>
          <a:off x="4622800" y="637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342291</xdr:rowOff>
    </xdr:from>
    <xdr:to>
      <xdr:col>22</xdr:col>
      <xdr:colOff>165100</xdr:colOff>
      <xdr:row>35</xdr:row>
      <xdr:rowOff>100991</xdr:rowOff>
    </xdr:to>
    <xdr:sp macro="" textlink="">
      <xdr:nvSpPr>
        <xdr:cNvPr id="136" name="楕円 135"/>
        <xdr:cNvSpPr/>
      </xdr:nvSpPr>
      <xdr:spPr bwMode="auto">
        <a:xfrm>
          <a:off x="42545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111167</xdr:rowOff>
    </xdr:from>
    <xdr:ext cx="762000" cy="259045"/>
    <xdr:sp macro="" textlink="">
      <xdr:nvSpPr>
        <xdr:cNvPr id="137" name="テキスト ボックス 136"/>
        <xdr:cNvSpPr txBox="1"/>
      </xdr:nvSpPr>
      <xdr:spPr>
        <a:xfrm>
          <a:off x="3924300" y="63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326974</xdr:rowOff>
    </xdr:from>
    <xdr:to>
      <xdr:col>19</xdr:col>
      <xdr:colOff>38100</xdr:colOff>
      <xdr:row>35</xdr:row>
      <xdr:rowOff>85674</xdr:rowOff>
    </xdr:to>
    <xdr:sp macro="" textlink="">
      <xdr:nvSpPr>
        <xdr:cNvPr id="138" name="楕円 137"/>
        <xdr:cNvSpPr/>
      </xdr:nvSpPr>
      <xdr:spPr bwMode="auto">
        <a:xfrm>
          <a:off x="3556000" y="659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70451</xdr:rowOff>
    </xdr:from>
    <xdr:ext cx="762000" cy="259045"/>
    <xdr:sp macro="" textlink="">
      <xdr:nvSpPr>
        <xdr:cNvPr id="139" name="テキスト ボックス 138"/>
        <xdr:cNvSpPr txBox="1"/>
      </xdr:nvSpPr>
      <xdr:spPr>
        <a:xfrm>
          <a:off x="3225800" y="66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308001</xdr:rowOff>
    </xdr:from>
    <xdr:to>
      <xdr:col>15</xdr:col>
      <xdr:colOff>101600</xdr:colOff>
      <xdr:row>35</xdr:row>
      <xdr:rowOff>66701</xdr:rowOff>
    </xdr:to>
    <xdr:sp macro="" textlink="">
      <xdr:nvSpPr>
        <xdr:cNvPr id="140" name="楕円 139"/>
        <xdr:cNvSpPr/>
      </xdr:nvSpPr>
      <xdr:spPr bwMode="auto">
        <a:xfrm>
          <a:off x="2857500" y="657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51478</xdr:rowOff>
    </xdr:from>
    <xdr:ext cx="762000" cy="259045"/>
    <xdr:sp macro="" textlink="">
      <xdr:nvSpPr>
        <xdr:cNvPr id="141" name="テキスト ボックス 140"/>
        <xdr:cNvSpPr txBox="1"/>
      </xdr:nvSpPr>
      <xdr:spPr>
        <a:xfrm>
          <a:off x="2527300" y="66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92627</xdr:rowOff>
    </xdr:from>
    <xdr:to>
      <xdr:col>24</xdr:col>
      <xdr:colOff>63500</xdr:colOff>
      <xdr:row>33</xdr:row>
      <xdr:rowOff>125831</xdr:rowOff>
    </xdr:to>
    <xdr:cxnSp macro="">
      <xdr:nvCxnSpPr>
        <xdr:cNvPr id="61" name="直線コネクタ 60"/>
        <xdr:cNvCxnSpPr/>
      </xdr:nvCxnSpPr>
      <xdr:spPr>
        <a:xfrm>
          <a:off x="3797300" y="5750477"/>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80397</xdr:rowOff>
    </xdr:from>
    <xdr:to>
      <xdr:col>19</xdr:col>
      <xdr:colOff>177800</xdr:colOff>
      <xdr:row>33</xdr:row>
      <xdr:rowOff>92627</xdr:rowOff>
    </xdr:to>
    <xdr:cxnSp macro="">
      <xdr:nvCxnSpPr>
        <xdr:cNvPr id="64" name="直線コネクタ 63"/>
        <xdr:cNvCxnSpPr/>
      </xdr:nvCxnSpPr>
      <xdr:spPr>
        <a:xfrm>
          <a:off x="2908300" y="573824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80397</xdr:rowOff>
    </xdr:from>
    <xdr:to>
      <xdr:col>15</xdr:col>
      <xdr:colOff>50800</xdr:colOff>
      <xdr:row>33</xdr:row>
      <xdr:rowOff>82398</xdr:rowOff>
    </xdr:to>
    <xdr:cxnSp macro="">
      <xdr:nvCxnSpPr>
        <xdr:cNvPr id="67" name="直線コネクタ 66"/>
        <xdr:cNvCxnSpPr/>
      </xdr:nvCxnSpPr>
      <xdr:spPr>
        <a:xfrm flipV="1">
          <a:off x="2019300" y="573824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82398</xdr:rowOff>
    </xdr:from>
    <xdr:to>
      <xdr:col>10</xdr:col>
      <xdr:colOff>114300</xdr:colOff>
      <xdr:row>33</xdr:row>
      <xdr:rowOff>102762</xdr:rowOff>
    </xdr:to>
    <xdr:cxnSp macro="">
      <xdr:nvCxnSpPr>
        <xdr:cNvPr id="70" name="直線コネクタ 69"/>
        <xdr:cNvCxnSpPr/>
      </xdr:nvCxnSpPr>
      <xdr:spPr>
        <a:xfrm flipV="1">
          <a:off x="1130300" y="574024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75031</xdr:rowOff>
    </xdr:from>
    <xdr:to>
      <xdr:col>24</xdr:col>
      <xdr:colOff>114300</xdr:colOff>
      <xdr:row>34</xdr:row>
      <xdr:rowOff>5181</xdr:rowOff>
    </xdr:to>
    <xdr:sp macro="" textlink="">
      <xdr:nvSpPr>
        <xdr:cNvPr id="80" name="楕円 79"/>
        <xdr:cNvSpPr/>
      </xdr:nvSpPr>
      <xdr:spPr>
        <a:xfrm>
          <a:off x="45847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97908</xdr:rowOff>
    </xdr:from>
    <xdr:ext cx="599010" cy="259045"/>
    <xdr:sp macro="" textlink="">
      <xdr:nvSpPr>
        <xdr:cNvPr id="81" name="人件費該当値テキスト"/>
        <xdr:cNvSpPr txBox="1"/>
      </xdr:nvSpPr>
      <xdr:spPr>
        <a:xfrm>
          <a:off x="4686300" y="558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41827</xdr:rowOff>
    </xdr:from>
    <xdr:to>
      <xdr:col>20</xdr:col>
      <xdr:colOff>38100</xdr:colOff>
      <xdr:row>33</xdr:row>
      <xdr:rowOff>143427</xdr:rowOff>
    </xdr:to>
    <xdr:sp macro="" textlink="">
      <xdr:nvSpPr>
        <xdr:cNvPr id="82" name="楕円 81"/>
        <xdr:cNvSpPr/>
      </xdr:nvSpPr>
      <xdr:spPr>
        <a:xfrm>
          <a:off x="3746500" y="56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159954</xdr:rowOff>
    </xdr:from>
    <xdr:ext cx="599010" cy="259045"/>
    <xdr:sp macro="" textlink="">
      <xdr:nvSpPr>
        <xdr:cNvPr id="83" name="テキスト ボックス 82"/>
        <xdr:cNvSpPr txBox="1"/>
      </xdr:nvSpPr>
      <xdr:spPr>
        <a:xfrm>
          <a:off x="3485095" y="547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29597</xdr:rowOff>
    </xdr:from>
    <xdr:to>
      <xdr:col>15</xdr:col>
      <xdr:colOff>101600</xdr:colOff>
      <xdr:row>33</xdr:row>
      <xdr:rowOff>131197</xdr:rowOff>
    </xdr:to>
    <xdr:sp macro="" textlink="">
      <xdr:nvSpPr>
        <xdr:cNvPr id="84" name="楕円 83"/>
        <xdr:cNvSpPr/>
      </xdr:nvSpPr>
      <xdr:spPr>
        <a:xfrm>
          <a:off x="2857500" y="5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147724</xdr:rowOff>
    </xdr:from>
    <xdr:ext cx="599010" cy="259045"/>
    <xdr:sp macro="" textlink="">
      <xdr:nvSpPr>
        <xdr:cNvPr id="85" name="テキスト ボックス 84"/>
        <xdr:cNvSpPr txBox="1"/>
      </xdr:nvSpPr>
      <xdr:spPr>
        <a:xfrm>
          <a:off x="2608795" y="54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31598</xdr:rowOff>
    </xdr:from>
    <xdr:to>
      <xdr:col>10</xdr:col>
      <xdr:colOff>165100</xdr:colOff>
      <xdr:row>33</xdr:row>
      <xdr:rowOff>133198</xdr:rowOff>
    </xdr:to>
    <xdr:sp macro="" textlink="">
      <xdr:nvSpPr>
        <xdr:cNvPr id="86" name="楕円 85"/>
        <xdr:cNvSpPr/>
      </xdr:nvSpPr>
      <xdr:spPr>
        <a:xfrm>
          <a:off x="1968500" y="56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149725</xdr:rowOff>
    </xdr:from>
    <xdr:ext cx="599010" cy="259045"/>
    <xdr:sp macro="" textlink="">
      <xdr:nvSpPr>
        <xdr:cNvPr id="87" name="テキスト ボックス 86"/>
        <xdr:cNvSpPr txBox="1"/>
      </xdr:nvSpPr>
      <xdr:spPr>
        <a:xfrm>
          <a:off x="1719795" y="546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51962</xdr:rowOff>
    </xdr:from>
    <xdr:to>
      <xdr:col>6</xdr:col>
      <xdr:colOff>38100</xdr:colOff>
      <xdr:row>33</xdr:row>
      <xdr:rowOff>153562</xdr:rowOff>
    </xdr:to>
    <xdr:sp macro="" textlink="">
      <xdr:nvSpPr>
        <xdr:cNvPr id="88" name="楕円 87"/>
        <xdr:cNvSpPr/>
      </xdr:nvSpPr>
      <xdr:spPr>
        <a:xfrm>
          <a:off x="1079500" y="57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170089</xdr:rowOff>
    </xdr:from>
    <xdr:ext cx="599010" cy="259045"/>
    <xdr:sp macro="" textlink="">
      <xdr:nvSpPr>
        <xdr:cNvPr id="89" name="テキスト ボックス 88"/>
        <xdr:cNvSpPr txBox="1"/>
      </xdr:nvSpPr>
      <xdr:spPr>
        <a:xfrm>
          <a:off x="830795" y="548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109617</xdr:rowOff>
    </xdr:from>
    <xdr:to>
      <xdr:col>24</xdr:col>
      <xdr:colOff>63500</xdr:colOff>
      <xdr:row>55</xdr:row>
      <xdr:rowOff>135859</xdr:rowOff>
    </xdr:to>
    <xdr:cxnSp macro="">
      <xdr:nvCxnSpPr>
        <xdr:cNvPr id="114" name="直線コネクタ 113"/>
        <xdr:cNvCxnSpPr/>
      </xdr:nvCxnSpPr>
      <xdr:spPr>
        <a:xfrm>
          <a:off x="3797300" y="9539367"/>
          <a:ext cx="8382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109617</xdr:rowOff>
    </xdr:from>
    <xdr:to>
      <xdr:col>19</xdr:col>
      <xdr:colOff>177800</xdr:colOff>
      <xdr:row>55</xdr:row>
      <xdr:rowOff>110027</xdr:rowOff>
    </xdr:to>
    <xdr:cxnSp macro="">
      <xdr:nvCxnSpPr>
        <xdr:cNvPr id="117" name="直線コネクタ 116"/>
        <xdr:cNvCxnSpPr/>
      </xdr:nvCxnSpPr>
      <xdr:spPr>
        <a:xfrm flipV="1">
          <a:off x="2908300" y="953936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86254</xdr:rowOff>
    </xdr:from>
    <xdr:to>
      <xdr:col>15</xdr:col>
      <xdr:colOff>50800</xdr:colOff>
      <xdr:row>55</xdr:row>
      <xdr:rowOff>110027</xdr:rowOff>
    </xdr:to>
    <xdr:cxnSp macro="">
      <xdr:nvCxnSpPr>
        <xdr:cNvPr id="120" name="直線コネクタ 119"/>
        <xdr:cNvCxnSpPr/>
      </xdr:nvCxnSpPr>
      <xdr:spPr>
        <a:xfrm>
          <a:off x="2019300" y="9516004"/>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86254</xdr:rowOff>
    </xdr:from>
    <xdr:to>
      <xdr:col>10</xdr:col>
      <xdr:colOff>114300</xdr:colOff>
      <xdr:row>55</xdr:row>
      <xdr:rowOff>132934</xdr:rowOff>
    </xdr:to>
    <xdr:cxnSp macro="">
      <xdr:nvCxnSpPr>
        <xdr:cNvPr id="123" name="直線コネクタ 122"/>
        <xdr:cNvCxnSpPr/>
      </xdr:nvCxnSpPr>
      <xdr:spPr>
        <a:xfrm flipV="1">
          <a:off x="1130300" y="9516004"/>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85059</xdr:rowOff>
    </xdr:from>
    <xdr:to>
      <xdr:col>24</xdr:col>
      <xdr:colOff>114300</xdr:colOff>
      <xdr:row>56</xdr:row>
      <xdr:rowOff>15209</xdr:rowOff>
    </xdr:to>
    <xdr:sp macro="" textlink="">
      <xdr:nvSpPr>
        <xdr:cNvPr id="133" name="楕円 132"/>
        <xdr:cNvSpPr/>
      </xdr:nvSpPr>
      <xdr:spPr>
        <a:xfrm>
          <a:off x="4584700" y="95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107936</xdr:rowOff>
    </xdr:from>
    <xdr:ext cx="534377" cy="259045"/>
    <xdr:sp macro="" textlink="">
      <xdr:nvSpPr>
        <xdr:cNvPr id="134" name="物件費該当値テキスト"/>
        <xdr:cNvSpPr txBox="1"/>
      </xdr:nvSpPr>
      <xdr:spPr>
        <a:xfrm>
          <a:off x="4686300" y="93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58817</xdr:rowOff>
    </xdr:from>
    <xdr:to>
      <xdr:col>20</xdr:col>
      <xdr:colOff>38100</xdr:colOff>
      <xdr:row>55</xdr:row>
      <xdr:rowOff>160417</xdr:rowOff>
    </xdr:to>
    <xdr:sp macro="" textlink="">
      <xdr:nvSpPr>
        <xdr:cNvPr id="135" name="楕円 134"/>
        <xdr:cNvSpPr/>
      </xdr:nvSpPr>
      <xdr:spPr>
        <a:xfrm>
          <a:off x="3746500" y="9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5494</xdr:rowOff>
    </xdr:from>
    <xdr:ext cx="534377" cy="259045"/>
    <xdr:sp macro="" textlink="">
      <xdr:nvSpPr>
        <xdr:cNvPr id="136" name="テキスト ボックス 135"/>
        <xdr:cNvSpPr txBox="1"/>
      </xdr:nvSpPr>
      <xdr:spPr>
        <a:xfrm>
          <a:off x="3517411" y="92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59227</xdr:rowOff>
    </xdr:from>
    <xdr:to>
      <xdr:col>15</xdr:col>
      <xdr:colOff>101600</xdr:colOff>
      <xdr:row>55</xdr:row>
      <xdr:rowOff>160827</xdr:rowOff>
    </xdr:to>
    <xdr:sp macro="" textlink="">
      <xdr:nvSpPr>
        <xdr:cNvPr id="137" name="楕円 136"/>
        <xdr:cNvSpPr/>
      </xdr:nvSpPr>
      <xdr:spPr>
        <a:xfrm>
          <a:off x="2857500" y="94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5904</xdr:rowOff>
    </xdr:from>
    <xdr:ext cx="534377" cy="259045"/>
    <xdr:sp macro="" textlink="">
      <xdr:nvSpPr>
        <xdr:cNvPr id="138" name="テキスト ボックス 137"/>
        <xdr:cNvSpPr txBox="1"/>
      </xdr:nvSpPr>
      <xdr:spPr>
        <a:xfrm>
          <a:off x="2641111" y="92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35454</xdr:rowOff>
    </xdr:from>
    <xdr:to>
      <xdr:col>10</xdr:col>
      <xdr:colOff>165100</xdr:colOff>
      <xdr:row>55</xdr:row>
      <xdr:rowOff>137054</xdr:rowOff>
    </xdr:to>
    <xdr:sp macro="" textlink="">
      <xdr:nvSpPr>
        <xdr:cNvPr id="139" name="楕円 138"/>
        <xdr:cNvSpPr/>
      </xdr:nvSpPr>
      <xdr:spPr>
        <a:xfrm>
          <a:off x="1968500" y="94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153581</xdr:rowOff>
    </xdr:from>
    <xdr:ext cx="534377" cy="259045"/>
    <xdr:sp macro="" textlink="">
      <xdr:nvSpPr>
        <xdr:cNvPr id="140" name="テキスト ボックス 139"/>
        <xdr:cNvSpPr txBox="1"/>
      </xdr:nvSpPr>
      <xdr:spPr>
        <a:xfrm>
          <a:off x="1752111" y="92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82134</xdr:rowOff>
    </xdr:from>
    <xdr:to>
      <xdr:col>6</xdr:col>
      <xdr:colOff>38100</xdr:colOff>
      <xdr:row>56</xdr:row>
      <xdr:rowOff>12284</xdr:rowOff>
    </xdr:to>
    <xdr:sp macro="" textlink="">
      <xdr:nvSpPr>
        <xdr:cNvPr id="141" name="楕円 140"/>
        <xdr:cNvSpPr/>
      </xdr:nvSpPr>
      <xdr:spPr>
        <a:xfrm>
          <a:off x="1079500" y="95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28811</xdr:rowOff>
    </xdr:from>
    <xdr:ext cx="534377" cy="259045"/>
    <xdr:sp macro="" textlink="">
      <xdr:nvSpPr>
        <xdr:cNvPr id="142" name="テキスト ボックス 141"/>
        <xdr:cNvSpPr txBox="1"/>
      </xdr:nvSpPr>
      <xdr:spPr>
        <a:xfrm>
          <a:off x="863111" y="9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81662</xdr:rowOff>
    </xdr:from>
    <xdr:to>
      <xdr:col>24</xdr:col>
      <xdr:colOff>63500</xdr:colOff>
      <xdr:row>78</xdr:row>
      <xdr:rowOff>48768</xdr:rowOff>
    </xdr:to>
    <xdr:cxnSp macro="">
      <xdr:nvCxnSpPr>
        <xdr:cNvPr id="169" name="直線コネクタ 168"/>
        <xdr:cNvCxnSpPr/>
      </xdr:nvCxnSpPr>
      <xdr:spPr>
        <a:xfrm flipV="1">
          <a:off x="3797300" y="13283312"/>
          <a:ext cx="838200" cy="1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37464</xdr:rowOff>
    </xdr:from>
    <xdr:to>
      <xdr:col>19</xdr:col>
      <xdr:colOff>177800</xdr:colOff>
      <xdr:row>78</xdr:row>
      <xdr:rowOff>48768</xdr:rowOff>
    </xdr:to>
    <xdr:cxnSp macro="">
      <xdr:nvCxnSpPr>
        <xdr:cNvPr id="172" name="直線コネクタ 171"/>
        <xdr:cNvCxnSpPr/>
      </xdr:nvCxnSpPr>
      <xdr:spPr>
        <a:xfrm>
          <a:off x="2908300" y="13410564"/>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23876</xdr:rowOff>
    </xdr:from>
    <xdr:to>
      <xdr:col>15</xdr:col>
      <xdr:colOff>50800</xdr:colOff>
      <xdr:row>78</xdr:row>
      <xdr:rowOff>37464</xdr:rowOff>
    </xdr:to>
    <xdr:cxnSp macro="">
      <xdr:nvCxnSpPr>
        <xdr:cNvPr id="175" name="直線コネクタ 174"/>
        <xdr:cNvCxnSpPr/>
      </xdr:nvCxnSpPr>
      <xdr:spPr>
        <a:xfrm>
          <a:off x="2019300" y="13396976"/>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23876</xdr:rowOff>
    </xdr:from>
    <xdr:to>
      <xdr:col>10</xdr:col>
      <xdr:colOff>114300</xdr:colOff>
      <xdr:row>78</xdr:row>
      <xdr:rowOff>28448</xdr:rowOff>
    </xdr:to>
    <xdr:cxnSp macro="">
      <xdr:nvCxnSpPr>
        <xdr:cNvPr id="178" name="直線コネクタ 177"/>
        <xdr:cNvCxnSpPr/>
      </xdr:nvCxnSpPr>
      <xdr:spPr>
        <a:xfrm flipV="1">
          <a:off x="1130300" y="13396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30862</xdr:rowOff>
    </xdr:from>
    <xdr:to>
      <xdr:col>24</xdr:col>
      <xdr:colOff>114300</xdr:colOff>
      <xdr:row>77</xdr:row>
      <xdr:rowOff>132462</xdr:rowOff>
    </xdr:to>
    <xdr:sp macro="" textlink="">
      <xdr:nvSpPr>
        <xdr:cNvPr id="188" name="楕円 187"/>
        <xdr:cNvSpPr/>
      </xdr:nvSpPr>
      <xdr:spPr>
        <a:xfrm>
          <a:off x="4584700" y="132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9289</xdr:rowOff>
    </xdr:from>
    <xdr:ext cx="469744" cy="259045"/>
    <xdr:sp macro="" textlink="">
      <xdr:nvSpPr>
        <xdr:cNvPr id="189" name="維持補修費該当値テキスト"/>
        <xdr:cNvSpPr txBox="1"/>
      </xdr:nvSpPr>
      <xdr:spPr>
        <a:xfrm>
          <a:off x="4686300" y="132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169418</xdr:rowOff>
    </xdr:from>
    <xdr:to>
      <xdr:col>20</xdr:col>
      <xdr:colOff>38100</xdr:colOff>
      <xdr:row>78</xdr:row>
      <xdr:rowOff>99568</xdr:rowOff>
    </xdr:to>
    <xdr:sp macro="" textlink="">
      <xdr:nvSpPr>
        <xdr:cNvPr id="190" name="楕円 189"/>
        <xdr:cNvSpPr/>
      </xdr:nvSpPr>
      <xdr:spPr>
        <a:xfrm>
          <a:off x="3746500" y="133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90695</xdr:rowOff>
    </xdr:from>
    <xdr:ext cx="469744" cy="259045"/>
    <xdr:sp macro="" textlink="">
      <xdr:nvSpPr>
        <xdr:cNvPr id="191" name="テキスト ボックス 190"/>
        <xdr:cNvSpPr txBox="1"/>
      </xdr:nvSpPr>
      <xdr:spPr>
        <a:xfrm>
          <a:off x="3549728" y="134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158114</xdr:rowOff>
    </xdr:from>
    <xdr:to>
      <xdr:col>15</xdr:col>
      <xdr:colOff>101600</xdr:colOff>
      <xdr:row>78</xdr:row>
      <xdr:rowOff>88264</xdr:rowOff>
    </xdr:to>
    <xdr:sp macro="" textlink="">
      <xdr:nvSpPr>
        <xdr:cNvPr id="192" name="楕円 191"/>
        <xdr:cNvSpPr/>
      </xdr:nvSpPr>
      <xdr:spPr>
        <a:xfrm>
          <a:off x="28575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79391</xdr:rowOff>
    </xdr:from>
    <xdr:ext cx="469744" cy="259045"/>
    <xdr:sp macro="" textlink="">
      <xdr:nvSpPr>
        <xdr:cNvPr id="193" name="テキスト ボックス 192"/>
        <xdr:cNvSpPr txBox="1"/>
      </xdr:nvSpPr>
      <xdr:spPr>
        <a:xfrm>
          <a:off x="2673428" y="134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144526</xdr:rowOff>
    </xdr:from>
    <xdr:to>
      <xdr:col>10</xdr:col>
      <xdr:colOff>165100</xdr:colOff>
      <xdr:row>78</xdr:row>
      <xdr:rowOff>74676</xdr:rowOff>
    </xdr:to>
    <xdr:sp macro="" textlink="">
      <xdr:nvSpPr>
        <xdr:cNvPr id="194" name="楕円 193"/>
        <xdr:cNvSpPr/>
      </xdr:nvSpPr>
      <xdr:spPr>
        <a:xfrm>
          <a:off x="1968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65803</xdr:rowOff>
    </xdr:from>
    <xdr:ext cx="469744" cy="259045"/>
    <xdr:sp macro="" textlink="">
      <xdr:nvSpPr>
        <xdr:cNvPr id="195" name="テキスト ボックス 194"/>
        <xdr:cNvSpPr txBox="1"/>
      </xdr:nvSpPr>
      <xdr:spPr>
        <a:xfrm>
          <a:off x="1784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149098</xdr:rowOff>
    </xdr:from>
    <xdr:to>
      <xdr:col>6</xdr:col>
      <xdr:colOff>38100</xdr:colOff>
      <xdr:row>78</xdr:row>
      <xdr:rowOff>79248</xdr:rowOff>
    </xdr:to>
    <xdr:sp macro="" textlink="">
      <xdr:nvSpPr>
        <xdr:cNvPr id="196" name="楕円 195"/>
        <xdr:cNvSpPr/>
      </xdr:nvSpPr>
      <xdr:spPr>
        <a:xfrm>
          <a:off x="1079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70375</xdr:rowOff>
    </xdr:from>
    <xdr:ext cx="469744" cy="259045"/>
    <xdr:sp macro="" textlink="">
      <xdr:nvSpPr>
        <xdr:cNvPr id="197" name="テキスト ボックス 196"/>
        <xdr:cNvSpPr txBox="1"/>
      </xdr:nvSpPr>
      <xdr:spPr>
        <a:xfrm>
          <a:off x="895428"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165988</xdr:rowOff>
    </xdr:from>
    <xdr:to>
      <xdr:col>24</xdr:col>
      <xdr:colOff>63500</xdr:colOff>
      <xdr:row>91</xdr:row>
      <xdr:rowOff>42038</xdr:rowOff>
    </xdr:to>
    <xdr:cxnSp macro="">
      <xdr:nvCxnSpPr>
        <xdr:cNvPr id="225" name="直線コネクタ 224"/>
        <xdr:cNvCxnSpPr/>
      </xdr:nvCxnSpPr>
      <xdr:spPr>
        <a:xfrm flipV="1">
          <a:off x="3797300" y="15596488"/>
          <a:ext cx="8382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42038</xdr:rowOff>
    </xdr:from>
    <xdr:to>
      <xdr:col>19</xdr:col>
      <xdr:colOff>177800</xdr:colOff>
      <xdr:row>91</xdr:row>
      <xdr:rowOff>95758</xdr:rowOff>
    </xdr:to>
    <xdr:cxnSp macro="">
      <xdr:nvCxnSpPr>
        <xdr:cNvPr id="228" name="直線コネクタ 227"/>
        <xdr:cNvCxnSpPr/>
      </xdr:nvCxnSpPr>
      <xdr:spPr>
        <a:xfrm flipV="1">
          <a:off x="2908300" y="15643988"/>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95758</xdr:rowOff>
    </xdr:from>
    <xdr:to>
      <xdr:col>15</xdr:col>
      <xdr:colOff>50800</xdr:colOff>
      <xdr:row>91</xdr:row>
      <xdr:rowOff>162433</xdr:rowOff>
    </xdr:to>
    <xdr:cxnSp macro="">
      <xdr:nvCxnSpPr>
        <xdr:cNvPr id="231" name="直線コネクタ 230"/>
        <xdr:cNvCxnSpPr/>
      </xdr:nvCxnSpPr>
      <xdr:spPr>
        <a:xfrm flipV="1">
          <a:off x="2019300" y="1569770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162433</xdr:rowOff>
    </xdr:from>
    <xdr:to>
      <xdr:col>10</xdr:col>
      <xdr:colOff>114300</xdr:colOff>
      <xdr:row>92</xdr:row>
      <xdr:rowOff>55753</xdr:rowOff>
    </xdr:to>
    <xdr:cxnSp macro="">
      <xdr:nvCxnSpPr>
        <xdr:cNvPr id="234" name="直線コネクタ 233"/>
        <xdr:cNvCxnSpPr/>
      </xdr:nvCxnSpPr>
      <xdr:spPr>
        <a:xfrm flipV="1">
          <a:off x="1130300" y="1576438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115188</xdr:rowOff>
    </xdr:from>
    <xdr:to>
      <xdr:col>24</xdr:col>
      <xdr:colOff>114300</xdr:colOff>
      <xdr:row>91</xdr:row>
      <xdr:rowOff>45338</xdr:rowOff>
    </xdr:to>
    <xdr:sp macro="" textlink="">
      <xdr:nvSpPr>
        <xdr:cNvPr id="244" name="楕円 243"/>
        <xdr:cNvSpPr/>
      </xdr:nvSpPr>
      <xdr:spPr>
        <a:xfrm>
          <a:off x="4584700" y="155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68215</xdr:rowOff>
    </xdr:from>
    <xdr:ext cx="534377" cy="259045"/>
    <xdr:sp macro="" textlink="">
      <xdr:nvSpPr>
        <xdr:cNvPr id="245" name="扶助費該当値テキスト"/>
        <xdr:cNvSpPr txBox="1"/>
      </xdr:nvSpPr>
      <xdr:spPr>
        <a:xfrm>
          <a:off x="4686300" y="15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162688</xdr:rowOff>
    </xdr:from>
    <xdr:to>
      <xdr:col>20</xdr:col>
      <xdr:colOff>38100</xdr:colOff>
      <xdr:row>91</xdr:row>
      <xdr:rowOff>92838</xdr:rowOff>
    </xdr:to>
    <xdr:sp macro="" textlink="">
      <xdr:nvSpPr>
        <xdr:cNvPr id="246" name="楕円 245"/>
        <xdr:cNvSpPr/>
      </xdr:nvSpPr>
      <xdr:spPr>
        <a:xfrm>
          <a:off x="3746500" y="155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109365</xdr:rowOff>
    </xdr:from>
    <xdr:ext cx="534377" cy="259045"/>
    <xdr:sp macro="" textlink="">
      <xdr:nvSpPr>
        <xdr:cNvPr id="247" name="テキスト ボックス 246"/>
        <xdr:cNvSpPr txBox="1"/>
      </xdr:nvSpPr>
      <xdr:spPr>
        <a:xfrm>
          <a:off x="3517411" y="153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44958</xdr:rowOff>
    </xdr:from>
    <xdr:to>
      <xdr:col>15</xdr:col>
      <xdr:colOff>101600</xdr:colOff>
      <xdr:row>91</xdr:row>
      <xdr:rowOff>146558</xdr:rowOff>
    </xdr:to>
    <xdr:sp macro="" textlink="">
      <xdr:nvSpPr>
        <xdr:cNvPr id="248" name="楕円 247"/>
        <xdr:cNvSpPr/>
      </xdr:nvSpPr>
      <xdr:spPr>
        <a:xfrm>
          <a:off x="2857500" y="156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163085</xdr:rowOff>
    </xdr:from>
    <xdr:ext cx="534377" cy="259045"/>
    <xdr:sp macro="" textlink="">
      <xdr:nvSpPr>
        <xdr:cNvPr id="249" name="テキスト ボックス 248"/>
        <xdr:cNvSpPr txBox="1"/>
      </xdr:nvSpPr>
      <xdr:spPr>
        <a:xfrm>
          <a:off x="2641111" y="15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111633</xdr:rowOff>
    </xdr:from>
    <xdr:to>
      <xdr:col>10</xdr:col>
      <xdr:colOff>165100</xdr:colOff>
      <xdr:row>92</xdr:row>
      <xdr:rowOff>41783</xdr:rowOff>
    </xdr:to>
    <xdr:sp macro="" textlink="">
      <xdr:nvSpPr>
        <xdr:cNvPr id="250" name="楕円 249"/>
        <xdr:cNvSpPr/>
      </xdr:nvSpPr>
      <xdr:spPr>
        <a:xfrm>
          <a:off x="1968500" y="15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58310</xdr:rowOff>
    </xdr:from>
    <xdr:ext cx="534377" cy="259045"/>
    <xdr:sp macro="" textlink="">
      <xdr:nvSpPr>
        <xdr:cNvPr id="251" name="テキスト ボックス 250"/>
        <xdr:cNvSpPr txBox="1"/>
      </xdr:nvSpPr>
      <xdr:spPr>
        <a:xfrm>
          <a:off x="1752111" y="15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4953</xdr:rowOff>
    </xdr:from>
    <xdr:to>
      <xdr:col>6</xdr:col>
      <xdr:colOff>38100</xdr:colOff>
      <xdr:row>92</xdr:row>
      <xdr:rowOff>106553</xdr:rowOff>
    </xdr:to>
    <xdr:sp macro="" textlink="">
      <xdr:nvSpPr>
        <xdr:cNvPr id="252" name="楕円 251"/>
        <xdr:cNvSpPr/>
      </xdr:nvSpPr>
      <xdr:spPr>
        <a:xfrm>
          <a:off x="1079500" y="157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123080</xdr:rowOff>
    </xdr:from>
    <xdr:ext cx="534377" cy="259045"/>
    <xdr:sp macro="" textlink="">
      <xdr:nvSpPr>
        <xdr:cNvPr id="253" name="テキスト ボックス 252"/>
        <xdr:cNvSpPr txBox="1"/>
      </xdr:nvSpPr>
      <xdr:spPr>
        <a:xfrm>
          <a:off x="863111" y="155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40210</xdr:rowOff>
    </xdr:from>
    <xdr:to>
      <xdr:col>55</xdr:col>
      <xdr:colOff>0</xdr:colOff>
      <xdr:row>37</xdr:row>
      <xdr:rowOff>119861</xdr:rowOff>
    </xdr:to>
    <xdr:cxnSp macro="">
      <xdr:nvCxnSpPr>
        <xdr:cNvPr id="283" name="直線コネクタ 282"/>
        <xdr:cNvCxnSpPr/>
      </xdr:nvCxnSpPr>
      <xdr:spPr>
        <a:xfrm>
          <a:off x="9639300" y="6383860"/>
          <a:ext cx="8382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40210</xdr:rowOff>
    </xdr:from>
    <xdr:to>
      <xdr:col>50</xdr:col>
      <xdr:colOff>114300</xdr:colOff>
      <xdr:row>37</xdr:row>
      <xdr:rowOff>102700</xdr:rowOff>
    </xdr:to>
    <xdr:cxnSp macro="">
      <xdr:nvCxnSpPr>
        <xdr:cNvPr id="286" name="直線コネクタ 285"/>
        <xdr:cNvCxnSpPr/>
      </xdr:nvCxnSpPr>
      <xdr:spPr>
        <a:xfrm flipV="1">
          <a:off x="8750300" y="6383860"/>
          <a:ext cx="8890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116595</xdr:rowOff>
    </xdr:from>
    <xdr:to>
      <xdr:col>45</xdr:col>
      <xdr:colOff>177800</xdr:colOff>
      <xdr:row>37</xdr:row>
      <xdr:rowOff>102700</xdr:rowOff>
    </xdr:to>
    <xdr:cxnSp macro="">
      <xdr:nvCxnSpPr>
        <xdr:cNvPr id="289" name="直線コネクタ 288"/>
        <xdr:cNvCxnSpPr/>
      </xdr:nvCxnSpPr>
      <xdr:spPr>
        <a:xfrm>
          <a:off x="7861300" y="6288795"/>
          <a:ext cx="889000" cy="1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116595</xdr:rowOff>
    </xdr:from>
    <xdr:to>
      <xdr:col>41</xdr:col>
      <xdr:colOff>50800</xdr:colOff>
      <xdr:row>38</xdr:row>
      <xdr:rowOff>37940</xdr:rowOff>
    </xdr:to>
    <xdr:cxnSp macro="">
      <xdr:nvCxnSpPr>
        <xdr:cNvPr id="292" name="直線コネクタ 291"/>
        <xdr:cNvCxnSpPr/>
      </xdr:nvCxnSpPr>
      <xdr:spPr>
        <a:xfrm flipV="1">
          <a:off x="6972300" y="6288795"/>
          <a:ext cx="889000" cy="2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69061</xdr:rowOff>
    </xdr:from>
    <xdr:to>
      <xdr:col>55</xdr:col>
      <xdr:colOff>50800</xdr:colOff>
      <xdr:row>37</xdr:row>
      <xdr:rowOff>170661</xdr:rowOff>
    </xdr:to>
    <xdr:sp macro="" textlink="">
      <xdr:nvSpPr>
        <xdr:cNvPr id="302" name="楕円 301"/>
        <xdr:cNvSpPr/>
      </xdr:nvSpPr>
      <xdr:spPr>
        <a:xfrm>
          <a:off x="10426700" y="64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155438</xdr:rowOff>
    </xdr:from>
    <xdr:ext cx="534377" cy="259045"/>
    <xdr:sp macro="" textlink="">
      <xdr:nvSpPr>
        <xdr:cNvPr id="303" name="補助費等該当値テキスト"/>
        <xdr:cNvSpPr txBox="1"/>
      </xdr:nvSpPr>
      <xdr:spPr>
        <a:xfrm>
          <a:off x="10528300" y="63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160860</xdr:rowOff>
    </xdr:from>
    <xdr:to>
      <xdr:col>50</xdr:col>
      <xdr:colOff>165100</xdr:colOff>
      <xdr:row>37</xdr:row>
      <xdr:rowOff>91010</xdr:rowOff>
    </xdr:to>
    <xdr:sp macro="" textlink="">
      <xdr:nvSpPr>
        <xdr:cNvPr id="304" name="楕円 303"/>
        <xdr:cNvSpPr/>
      </xdr:nvSpPr>
      <xdr:spPr>
        <a:xfrm>
          <a:off x="9588500" y="63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82137</xdr:rowOff>
    </xdr:from>
    <xdr:ext cx="534377" cy="259045"/>
    <xdr:sp macro="" textlink="">
      <xdr:nvSpPr>
        <xdr:cNvPr id="305" name="テキスト ボックス 304"/>
        <xdr:cNvSpPr txBox="1"/>
      </xdr:nvSpPr>
      <xdr:spPr>
        <a:xfrm>
          <a:off x="9359411" y="64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51900</xdr:rowOff>
    </xdr:from>
    <xdr:to>
      <xdr:col>46</xdr:col>
      <xdr:colOff>38100</xdr:colOff>
      <xdr:row>37</xdr:row>
      <xdr:rowOff>153500</xdr:rowOff>
    </xdr:to>
    <xdr:sp macro="" textlink="">
      <xdr:nvSpPr>
        <xdr:cNvPr id="306" name="楕円 305"/>
        <xdr:cNvSpPr/>
      </xdr:nvSpPr>
      <xdr:spPr>
        <a:xfrm>
          <a:off x="8699500" y="63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144626</xdr:rowOff>
    </xdr:from>
    <xdr:ext cx="534377" cy="259045"/>
    <xdr:sp macro="" textlink="">
      <xdr:nvSpPr>
        <xdr:cNvPr id="307" name="テキスト ボックス 306"/>
        <xdr:cNvSpPr txBox="1"/>
      </xdr:nvSpPr>
      <xdr:spPr>
        <a:xfrm>
          <a:off x="8483111" y="64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65795</xdr:rowOff>
    </xdr:from>
    <xdr:to>
      <xdr:col>41</xdr:col>
      <xdr:colOff>101600</xdr:colOff>
      <xdr:row>36</xdr:row>
      <xdr:rowOff>167395</xdr:rowOff>
    </xdr:to>
    <xdr:sp macro="" textlink="">
      <xdr:nvSpPr>
        <xdr:cNvPr id="308" name="楕円 307"/>
        <xdr:cNvSpPr/>
      </xdr:nvSpPr>
      <xdr:spPr>
        <a:xfrm>
          <a:off x="7810500" y="62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158522</xdr:rowOff>
    </xdr:from>
    <xdr:ext cx="534377" cy="259045"/>
    <xdr:sp macro="" textlink="">
      <xdr:nvSpPr>
        <xdr:cNvPr id="309" name="テキスト ボックス 308"/>
        <xdr:cNvSpPr txBox="1"/>
      </xdr:nvSpPr>
      <xdr:spPr>
        <a:xfrm>
          <a:off x="7594111" y="63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158590</xdr:rowOff>
    </xdr:from>
    <xdr:to>
      <xdr:col>36</xdr:col>
      <xdr:colOff>165100</xdr:colOff>
      <xdr:row>38</xdr:row>
      <xdr:rowOff>88740</xdr:rowOff>
    </xdr:to>
    <xdr:sp macro="" textlink="">
      <xdr:nvSpPr>
        <xdr:cNvPr id="310" name="楕円 309"/>
        <xdr:cNvSpPr/>
      </xdr:nvSpPr>
      <xdr:spPr>
        <a:xfrm>
          <a:off x="6921500" y="65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79867</xdr:rowOff>
    </xdr:from>
    <xdr:ext cx="534377" cy="259045"/>
    <xdr:sp macro="" textlink="">
      <xdr:nvSpPr>
        <xdr:cNvPr id="311" name="テキスト ボックス 310"/>
        <xdr:cNvSpPr txBox="1"/>
      </xdr:nvSpPr>
      <xdr:spPr>
        <a:xfrm>
          <a:off x="6705111" y="65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83334</xdr:rowOff>
    </xdr:from>
    <xdr:to>
      <xdr:col>55</xdr:col>
      <xdr:colOff>0</xdr:colOff>
      <xdr:row>55</xdr:row>
      <xdr:rowOff>115740</xdr:rowOff>
    </xdr:to>
    <xdr:cxnSp macro="">
      <xdr:nvCxnSpPr>
        <xdr:cNvPr id="340" name="直線コネクタ 339"/>
        <xdr:cNvCxnSpPr/>
      </xdr:nvCxnSpPr>
      <xdr:spPr>
        <a:xfrm flipV="1">
          <a:off x="9639300" y="9513084"/>
          <a:ext cx="8382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115740</xdr:rowOff>
    </xdr:from>
    <xdr:to>
      <xdr:col>50</xdr:col>
      <xdr:colOff>114300</xdr:colOff>
      <xdr:row>55</xdr:row>
      <xdr:rowOff>146352</xdr:rowOff>
    </xdr:to>
    <xdr:cxnSp macro="">
      <xdr:nvCxnSpPr>
        <xdr:cNvPr id="343" name="直線コネクタ 342"/>
        <xdr:cNvCxnSpPr/>
      </xdr:nvCxnSpPr>
      <xdr:spPr>
        <a:xfrm flipV="1">
          <a:off x="8750300" y="9545490"/>
          <a:ext cx="8890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146352</xdr:rowOff>
    </xdr:from>
    <xdr:to>
      <xdr:col>45</xdr:col>
      <xdr:colOff>177800</xdr:colOff>
      <xdr:row>55</xdr:row>
      <xdr:rowOff>150564</xdr:rowOff>
    </xdr:to>
    <xdr:cxnSp macro="">
      <xdr:nvCxnSpPr>
        <xdr:cNvPr id="346" name="直線コネクタ 345"/>
        <xdr:cNvCxnSpPr/>
      </xdr:nvCxnSpPr>
      <xdr:spPr>
        <a:xfrm flipV="1">
          <a:off x="7861300" y="957610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118539</xdr:rowOff>
    </xdr:from>
    <xdr:to>
      <xdr:col>41</xdr:col>
      <xdr:colOff>50800</xdr:colOff>
      <xdr:row>55</xdr:row>
      <xdr:rowOff>150564</xdr:rowOff>
    </xdr:to>
    <xdr:cxnSp macro="">
      <xdr:nvCxnSpPr>
        <xdr:cNvPr id="349" name="直線コネクタ 348"/>
        <xdr:cNvCxnSpPr/>
      </xdr:nvCxnSpPr>
      <xdr:spPr>
        <a:xfrm>
          <a:off x="6972300" y="9548289"/>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32534</xdr:rowOff>
    </xdr:from>
    <xdr:to>
      <xdr:col>55</xdr:col>
      <xdr:colOff>50800</xdr:colOff>
      <xdr:row>55</xdr:row>
      <xdr:rowOff>134134</xdr:rowOff>
    </xdr:to>
    <xdr:sp macro="" textlink="">
      <xdr:nvSpPr>
        <xdr:cNvPr id="359" name="楕円 358"/>
        <xdr:cNvSpPr/>
      </xdr:nvSpPr>
      <xdr:spPr>
        <a:xfrm>
          <a:off x="10426700" y="94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55411</xdr:rowOff>
    </xdr:from>
    <xdr:ext cx="534377" cy="259045"/>
    <xdr:sp macro="" textlink="">
      <xdr:nvSpPr>
        <xdr:cNvPr id="360" name="普通建設事業費該当値テキスト"/>
        <xdr:cNvSpPr txBox="1"/>
      </xdr:nvSpPr>
      <xdr:spPr>
        <a:xfrm>
          <a:off x="10528300" y="9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64940</xdr:rowOff>
    </xdr:from>
    <xdr:to>
      <xdr:col>50</xdr:col>
      <xdr:colOff>165100</xdr:colOff>
      <xdr:row>55</xdr:row>
      <xdr:rowOff>166540</xdr:rowOff>
    </xdr:to>
    <xdr:sp macro="" textlink="">
      <xdr:nvSpPr>
        <xdr:cNvPr id="361" name="楕円 360"/>
        <xdr:cNvSpPr/>
      </xdr:nvSpPr>
      <xdr:spPr>
        <a:xfrm>
          <a:off x="9588500" y="94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11617</xdr:rowOff>
    </xdr:from>
    <xdr:ext cx="534377" cy="259045"/>
    <xdr:sp macro="" textlink="">
      <xdr:nvSpPr>
        <xdr:cNvPr id="362" name="テキスト ボックス 361"/>
        <xdr:cNvSpPr txBox="1"/>
      </xdr:nvSpPr>
      <xdr:spPr>
        <a:xfrm>
          <a:off x="9359411" y="92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95552</xdr:rowOff>
    </xdr:from>
    <xdr:to>
      <xdr:col>46</xdr:col>
      <xdr:colOff>38100</xdr:colOff>
      <xdr:row>56</xdr:row>
      <xdr:rowOff>25702</xdr:rowOff>
    </xdr:to>
    <xdr:sp macro="" textlink="">
      <xdr:nvSpPr>
        <xdr:cNvPr id="363" name="楕円 362"/>
        <xdr:cNvSpPr/>
      </xdr:nvSpPr>
      <xdr:spPr>
        <a:xfrm>
          <a:off x="86995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42229</xdr:rowOff>
    </xdr:from>
    <xdr:ext cx="534377" cy="259045"/>
    <xdr:sp macro="" textlink="">
      <xdr:nvSpPr>
        <xdr:cNvPr id="364" name="テキスト ボックス 363"/>
        <xdr:cNvSpPr txBox="1"/>
      </xdr:nvSpPr>
      <xdr:spPr>
        <a:xfrm>
          <a:off x="8483111" y="93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99764</xdr:rowOff>
    </xdr:from>
    <xdr:to>
      <xdr:col>41</xdr:col>
      <xdr:colOff>101600</xdr:colOff>
      <xdr:row>56</xdr:row>
      <xdr:rowOff>29914</xdr:rowOff>
    </xdr:to>
    <xdr:sp macro="" textlink="">
      <xdr:nvSpPr>
        <xdr:cNvPr id="365" name="楕円 364"/>
        <xdr:cNvSpPr/>
      </xdr:nvSpPr>
      <xdr:spPr>
        <a:xfrm>
          <a:off x="7810500" y="9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46441</xdr:rowOff>
    </xdr:from>
    <xdr:ext cx="534377" cy="259045"/>
    <xdr:sp macro="" textlink="">
      <xdr:nvSpPr>
        <xdr:cNvPr id="366" name="テキスト ボックス 365"/>
        <xdr:cNvSpPr txBox="1"/>
      </xdr:nvSpPr>
      <xdr:spPr>
        <a:xfrm>
          <a:off x="7594111" y="93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67739</xdr:rowOff>
    </xdr:from>
    <xdr:to>
      <xdr:col>36</xdr:col>
      <xdr:colOff>165100</xdr:colOff>
      <xdr:row>55</xdr:row>
      <xdr:rowOff>169339</xdr:rowOff>
    </xdr:to>
    <xdr:sp macro="" textlink="">
      <xdr:nvSpPr>
        <xdr:cNvPr id="367" name="楕円 366"/>
        <xdr:cNvSpPr/>
      </xdr:nvSpPr>
      <xdr:spPr>
        <a:xfrm>
          <a:off x="6921500" y="9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14416</xdr:rowOff>
    </xdr:from>
    <xdr:ext cx="534377" cy="259045"/>
    <xdr:sp macro="" textlink="">
      <xdr:nvSpPr>
        <xdr:cNvPr id="368" name="テキスト ボックス 367"/>
        <xdr:cNvSpPr txBox="1"/>
      </xdr:nvSpPr>
      <xdr:spPr>
        <a:xfrm>
          <a:off x="6705111" y="92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67120</xdr:rowOff>
    </xdr:from>
    <xdr:to>
      <xdr:col>55</xdr:col>
      <xdr:colOff>0</xdr:colOff>
      <xdr:row>77</xdr:row>
      <xdr:rowOff>35916</xdr:rowOff>
    </xdr:to>
    <xdr:cxnSp macro="">
      <xdr:nvCxnSpPr>
        <xdr:cNvPr id="395" name="直線コネクタ 394"/>
        <xdr:cNvCxnSpPr/>
      </xdr:nvCxnSpPr>
      <xdr:spPr>
        <a:xfrm flipV="1">
          <a:off x="9639300" y="13097320"/>
          <a:ext cx="8382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35916</xdr:rowOff>
    </xdr:from>
    <xdr:to>
      <xdr:col>50</xdr:col>
      <xdr:colOff>114300</xdr:colOff>
      <xdr:row>77</xdr:row>
      <xdr:rowOff>52699</xdr:rowOff>
    </xdr:to>
    <xdr:cxnSp macro="">
      <xdr:nvCxnSpPr>
        <xdr:cNvPr id="398" name="直線コネクタ 397"/>
        <xdr:cNvCxnSpPr/>
      </xdr:nvCxnSpPr>
      <xdr:spPr>
        <a:xfrm flipV="1">
          <a:off x="8750300" y="1323756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61480</xdr:rowOff>
    </xdr:from>
    <xdr:to>
      <xdr:col>45</xdr:col>
      <xdr:colOff>177800</xdr:colOff>
      <xdr:row>77</xdr:row>
      <xdr:rowOff>52699</xdr:rowOff>
    </xdr:to>
    <xdr:cxnSp macro="">
      <xdr:nvCxnSpPr>
        <xdr:cNvPr id="401" name="直線コネクタ 400"/>
        <xdr:cNvCxnSpPr/>
      </xdr:nvCxnSpPr>
      <xdr:spPr>
        <a:xfrm>
          <a:off x="7861300" y="13091680"/>
          <a:ext cx="889000" cy="1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47213</xdr:rowOff>
    </xdr:from>
    <xdr:to>
      <xdr:col>41</xdr:col>
      <xdr:colOff>50800</xdr:colOff>
      <xdr:row>76</xdr:row>
      <xdr:rowOff>61480</xdr:rowOff>
    </xdr:to>
    <xdr:cxnSp macro="">
      <xdr:nvCxnSpPr>
        <xdr:cNvPr id="404" name="直線コネクタ 403"/>
        <xdr:cNvCxnSpPr/>
      </xdr:nvCxnSpPr>
      <xdr:spPr>
        <a:xfrm>
          <a:off x="6972300" y="13077413"/>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16320</xdr:rowOff>
    </xdr:from>
    <xdr:to>
      <xdr:col>55</xdr:col>
      <xdr:colOff>50800</xdr:colOff>
      <xdr:row>76</xdr:row>
      <xdr:rowOff>117920</xdr:rowOff>
    </xdr:to>
    <xdr:sp macro="" textlink="">
      <xdr:nvSpPr>
        <xdr:cNvPr id="414" name="楕円 413"/>
        <xdr:cNvSpPr/>
      </xdr:nvSpPr>
      <xdr:spPr>
        <a:xfrm>
          <a:off x="10426700" y="130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39196</xdr:rowOff>
    </xdr:from>
    <xdr:ext cx="534377" cy="259045"/>
    <xdr:sp macro="" textlink="">
      <xdr:nvSpPr>
        <xdr:cNvPr id="415" name="普通建設事業費 （ うち新規整備　）該当値テキスト"/>
        <xdr:cNvSpPr txBox="1"/>
      </xdr:nvSpPr>
      <xdr:spPr>
        <a:xfrm>
          <a:off x="10528300" y="12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156566</xdr:rowOff>
    </xdr:from>
    <xdr:to>
      <xdr:col>50</xdr:col>
      <xdr:colOff>165100</xdr:colOff>
      <xdr:row>77</xdr:row>
      <xdr:rowOff>86716</xdr:rowOff>
    </xdr:to>
    <xdr:sp macro="" textlink="">
      <xdr:nvSpPr>
        <xdr:cNvPr id="416" name="楕円 415"/>
        <xdr:cNvSpPr/>
      </xdr:nvSpPr>
      <xdr:spPr>
        <a:xfrm>
          <a:off x="9588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103243</xdr:rowOff>
    </xdr:from>
    <xdr:ext cx="534377" cy="259045"/>
    <xdr:sp macro="" textlink="">
      <xdr:nvSpPr>
        <xdr:cNvPr id="417" name="テキスト ボックス 416"/>
        <xdr:cNvSpPr txBox="1"/>
      </xdr:nvSpPr>
      <xdr:spPr>
        <a:xfrm>
          <a:off x="9359411" y="129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1899</xdr:rowOff>
    </xdr:from>
    <xdr:to>
      <xdr:col>46</xdr:col>
      <xdr:colOff>38100</xdr:colOff>
      <xdr:row>77</xdr:row>
      <xdr:rowOff>103499</xdr:rowOff>
    </xdr:to>
    <xdr:sp macro="" textlink="">
      <xdr:nvSpPr>
        <xdr:cNvPr id="418" name="楕円 417"/>
        <xdr:cNvSpPr/>
      </xdr:nvSpPr>
      <xdr:spPr>
        <a:xfrm>
          <a:off x="8699500" y="132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120026</xdr:rowOff>
    </xdr:from>
    <xdr:ext cx="534377" cy="259045"/>
    <xdr:sp macro="" textlink="">
      <xdr:nvSpPr>
        <xdr:cNvPr id="419" name="テキスト ボックス 418"/>
        <xdr:cNvSpPr txBox="1"/>
      </xdr:nvSpPr>
      <xdr:spPr>
        <a:xfrm>
          <a:off x="8483111" y="129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10680</xdr:rowOff>
    </xdr:from>
    <xdr:to>
      <xdr:col>41</xdr:col>
      <xdr:colOff>101600</xdr:colOff>
      <xdr:row>76</xdr:row>
      <xdr:rowOff>112280</xdr:rowOff>
    </xdr:to>
    <xdr:sp macro="" textlink="">
      <xdr:nvSpPr>
        <xdr:cNvPr id="420" name="楕円 419"/>
        <xdr:cNvSpPr/>
      </xdr:nvSpPr>
      <xdr:spPr>
        <a:xfrm>
          <a:off x="7810500" y="13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128808</xdr:rowOff>
    </xdr:from>
    <xdr:ext cx="534377" cy="259045"/>
    <xdr:sp macro="" textlink="">
      <xdr:nvSpPr>
        <xdr:cNvPr id="421" name="テキスト ボックス 420"/>
        <xdr:cNvSpPr txBox="1"/>
      </xdr:nvSpPr>
      <xdr:spPr>
        <a:xfrm>
          <a:off x="7594111" y="128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167863</xdr:rowOff>
    </xdr:from>
    <xdr:to>
      <xdr:col>36</xdr:col>
      <xdr:colOff>165100</xdr:colOff>
      <xdr:row>76</xdr:row>
      <xdr:rowOff>98013</xdr:rowOff>
    </xdr:to>
    <xdr:sp macro="" textlink="">
      <xdr:nvSpPr>
        <xdr:cNvPr id="422" name="楕円 421"/>
        <xdr:cNvSpPr/>
      </xdr:nvSpPr>
      <xdr:spPr>
        <a:xfrm>
          <a:off x="6921500" y="130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114540</xdr:rowOff>
    </xdr:from>
    <xdr:ext cx="534377" cy="259045"/>
    <xdr:sp macro="" textlink="">
      <xdr:nvSpPr>
        <xdr:cNvPr id="423" name="テキスト ボックス 422"/>
        <xdr:cNvSpPr txBox="1"/>
      </xdr:nvSpPr>
      <xdr:spPr>
        <a:xfrm>
          <a:off x="6705111" y="128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34773</xdr:rowOff>
    </xdr:from>
    <xdr:to>
      <xdr:col>55</xdr:col>
      <xdr:colOff>0</xdr:colOff>
      <xdr:row>95</xdr:row>
      <xdr:rowOff>123881</xdr:rowOff>
    </xdr:to>
    <xdr:cxnSp macro="">
      <xdr:nvCxnSpPr>
        <xdr:cNvPr id="449" name="直線コネクタ 448"/>
        <xdr:cNvCxnSpPr/>
      </xdr:nvCxnSpPr>
      <xdr:spPr>
        <a:xfrm>
          <a:off x="9639300" y="16322523"/>
          <a:ext cx="8382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34773</xdr:rowOff>
    </xdr:from>
    <xdr:to>
      <xdr:col>50</xdr:col>
      <xdr:colOff>114300</xdr:colOff>
      <xdr:row>95</xdr:row>
      <xdr:rowOff>94666</xdr:rowOff>
    </xdr:to>
    <xdr:cxnSp macro="">
      <xdr:nvCxnSpPr>
        <xdr:cNvPr id="452" name="直線コネクタ 451"/>
        <xdr:cNvCxnSpPr/>
      </xdr:nvCxnSpPr>
      <xdr:spPr>
        <a:xfrm flipV="1">
          <a:off x="8750300" y="1632252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94666</xdr:rowOff>
    </xdr:from>
    <xdr:to>
      <xdr:col>45</xdr:col>
      <xdr:colOff>177800</xdr:colOff>
      <xdr:row>97</xdr:row>
      <xdr:rowOff>163886</xdr:rowOff>
    </xdr:to>
    <xdr:cxnSp macro="">
      <xdr:nvCxnSpPr>
        <xdr:cNvPr id="455" name="直線コネクタ 454"/>
        <xdr:cNvCxnSpPr/>
      </xdr:nvCxnSpPr>
      <xdr:spPr>
        <a:xfrm flipV="1">
          <a:off x="7861300" y="16382416"/>
          <a:ext cx="889000" cy="4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44693</xdr:rowOff>
    </xdr:from>
    <xdr:to>
      <xdr:col>41</xdr:col>
      <xdr:colOff>50800</xdr:colOff>
      <xdr:row>97</xdr:row>
      <xdr:rowOff>163886</xdr:rowOff>
    </xdr:to>
    <xdr:cxnSp macro="">
      <xdr:nvCxnSpPr>
        <xdr:cNvPr id="458" name="直線コネクタ 457"/>
        <xdr:cNvCxnSpPr/>
      </xdr:nvCxnSpPr>
      <xdr:spPr>
        <a:xfrm>
          <a:off x="6972300" y="16675343"/>
          <a:ext cx="889000" cy="1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73081</xdr:rowOff>
    </xdr:from>
    <xdr:to>
      <xdr:col>55</xdr:col>
      <xdr:colOff>50800</xdr:colOff>
      <xdr:row>96</xdr:row>
      <xdr:rowOff>3231</xdr:rowOff>
    </xdr:to>
    <xdr:sp macro="" textlink="">
      <xdr:nvSpPr>
        <xdr:cNvPr id="468" name="楕円 467"/>
        <xdr:cNvSpPr/>
      </xdr:nvSpPr>
      <xdr:spPr>
        <a:xfrm>
          <a:off x="10426700" y="163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95958</xdr:rowOff>
    </xdr:from>
    <xdr:ext cx="534377" cy="259045"/>
    <xdr:sp macro="" textlink="">
      <xdr:nvSpPr>
        <xdr:cNvPr id="469" name="普通建設事業費 （ うち更新整備　）該当値テキスト"/>
        <xdr:cNvSpPr txBox="1"/>
      </xdr:nvSpPr>
      <xdr:spPr>
        <a:xfrm>
          <a:off x="10528300" y="162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155423</xdr:rowOff>
    </xdr:from>
    <xdr:to>
      <xdr:col>50</xdr:col>
      <xdr:colOff>165100</xdr:colOff>
      <xdr:row>95</xdr:row>
      <xdr:rowOff>85573</xdr:rowOff>
    </xdr:to>
    <xdr:sp macro="" textlink="">
      <xdr:nvSpPr>
        <xdr:cNvPr id="470" name="楕円 469"/>
        <xdr:cNvSpPr/>
      </xdr:nvSpPr>
      <xdr:spPr>
        <a:xfrm>
          <a:off x="9588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102100</xdr:rowOff>
    </xdr:from>
    <xdr:ext cx="534377" cy="259045"/>
    <xdr:sp macro="" textlink="">
      <xdr:nvSpPr>
        <xdr:cNvPr id="471" name="テキスト ボックス 470"/>
        <xdr:cNvSpPr txBox="1"/>
      </xdr:nvSpPr>
      <xdr:spPr>
        <a:xfrm>
          <a:off x="9359411" y="160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43866</xdr:rowOff>
    </xdr:from>
    <xdr:to>
      <xdr:col>46</xdr:col>
      <xdr:colOff>38100</xdr:colOff>
      <xdr:row>95</xdr:row>
      <xdr:rowOff>145466</xdr:rowOff>
    </xdr:to>
    <xdr:sp macro="" textlink="">
      <xdr:nvSpPr>
        <xdr:cNvPr id="472" name="楕円 471"/>
        <xdr:cNvSpPr/>
      </xdr:nvSpPr>
      <xdr:spPr>
        <a:xfrm>
          <a:off x="8699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161993</xdr:rowOff>
    </xdr:from>
    <xdr:ext cx="534377" cy="259045"/>
    <xdr:sp macro="" textlink="">
      <xdr:nvSpPr>
        <xdr:cNvPr id="473" name="テキスト ボックス 472"/>
        <xdr:cNvSpPr txBox="1"/>
      </xdr:nvSpPr>
      <xdr:spPr>
        <a:xfrm>
          <a:off x="8483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113086</xdr:rowOff>
    </xdr:from>
    <xdr:to>
      <xdr:col>41</xdr:col>
      <xdr:colOff>101600</xdr:colOff>
      <xdr:row>98</xdr:row>
      <xdr:rowOff>43236</xdr:rowOff>
    </xdr:to>
    <xdr:sp macro="" textlink="">
      <xdr:nvSpPr>
        <xdr:cNvPr id="474" name="楕円 473"/>
        <xdr:cNvSpPr/>
      </xdr:nvSpPr>
      <xdr:spPr>
        <a:xfrm>
          <a:off x="7810500" y="167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59763</xdr:rowOff>
    </xdr:from>
    <xdr:ext cx="534377" cy="259045"/>
    <xdr:sp macro="" textlink="">
      <xdr:nvSpPr>
        <xdr:cNvPr id="475" name="テキスト ボックス 474"/>
        <xdr:cNvSpPr txBox="1"/>
      </xdr:nvSpPr>
      <xdr:spPr>
        <a:xfrm>
          <a:off x="7594111" y="1651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165343</xdr:rowOff>
    </xdr:from>
    <xdr:to>
      <xdr:col>36</xdr:col>
      <xdr:colOff>165100</xdr:colOff>
      <xdr:row>97</xdr:row>
      <xdr:rowOff>95493</xdr:rowOff>
    </xdr:to>
    <xdr:sp macro="" textlink="">
      <xdr:nvSpPr>
        <xdr:cNvPr id="476" name="楕円 475"/>
        <xdr:cNvSpPr/>
      </xdr:nvSpPr>
      <xdr:spPr>
        <a:xfrm>
          <a:off x="6921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112020</xdr:rowOff>
    </xdr:from>
    <xdr:ext cx="534377" cy="259045"/>
    <xdr:sp macro="" textlink="">
      <xdr:nvSpPr>
        <xdr:cNvPr id="477" name="テキスト ボックス 476"/>
        <xdr:cNvSpPr txBox="1"/>
      </xdr:nvSpPr>
      <xdr:spPr>
        <a:xfrm>
          <a:off x="6705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127424</xdr:rowOff>
    </xdr:from>
    <xdr:to>
      <xdr:col>85</xdr:col>
      <xdr:colOff>127000</xdr:colOff>
      <xdr:row>38</xdr:row>
      <xdr:rowOff>128315</xdr:rowOff>
    </xdr:to>
    <xdr:cxnSp macro="">
      <xdr:nvCxnSpPr>
        <xdr:cNvPr id="502" name="直線コネクタ 501"/>
        <xdr:cNvCxnSpPr/>
      </xdr:nvCxnSpPr>
      <xdr:spPr>
        <a:xfrm flipV="1">
          <a:off x="15481300" y="6642524"/>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128315</xdr:rowOff>
    </xdr:from>
    <xdr:to>
      <xdr:col>81</xdr:col>
      <xdr:colOff>50800</xdr:colOff>
      <xdr:row>38</xdr:row>
      <xdr:rowOff>129847</xdr:rowOff>
    </xdr:to>
    <xdr:cxnSp macro="">
      <xdr:nvCxnSpPr>
        <xdr:cNvPr id="505" name="直線コネクタ 504"/>
        <xdr:cNvCxnSpPr/>
      </xdr:nvCxnSpPr>
      <xdr:spPr>
        <a:xfrm flipV="1">
          <a:off x="14592300" y="664341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128659</xdr:rowOff>
    </xdr:from>
    <xdr:to>
      <xdr:col>76</xdr:col>
      <xdr:colOff>114300</xdr:colOff>
      <xdr:row>38</xdr:row>
      <xdr:rowOff>129847</xdr:rowOff>
    </xdr:to>
    <xdr:cxnSp macro="">
      <xdr:nvCxnSpPr>
        <xdr:cNvPr id="508" name="直線コネクタ 507"/>
        <xdr:cNvCxnSpPr/>
      </xdr:nvCxnSpPr>
      <xdr:spPr>
        <a:xfrm>
          <a:off x="13703300" y="6643759"/>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125526</xdr:rowOff>
    </xdr:from>
    <xdr:to>
      <xdr:col>71</xdr:col>
      <xdr:colOff>177800</xdr:colOff>
      <xdr:row>38</xdr:row>
      <xdr:rowOff>128659</xdr:rowOff>
    </xdr:to>
    <xdr:cxnSp macro="">
      <xdr:nvCxnSpPr>
        <xdr:cNvPr id="511" name="直線コネクタ 510"/>
        <xdr:cNvCxnSpPr/>
      </xdr:nvCxnSpPr>
      <xdr:spPr>
        <a:xfrm>
          <a:off x="12814300" y="6640626"/>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76624</xdr:rowOff>
    </xdr:from>
    <xdr:to>
      <xdr:col>85</xdr:col>
      <xdr:colOff>177800</xdr:colOff>
      <xdr:row>39</xdr:row>
      <xdr:rowOff>6774</xdr:rowOff>
    </xdr:to>
    <xdr:sp macro="" textlink="">
      <xdr:nvSpPr>
        <xdr:cNvPr id="521" name="楕円 520"/>
        <xdr:cNvSpPr/>
      </xdr:nvSpPr>
      <xdr:spPr>
        <a:xfrm>
          <a:off x="16268700" y="65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163001</xdr:rowOff>
    </xdr:from>
    <xdr:ext cx="378565" cy="259045"/>
    <xdr:sp macro="" textlink="">
      <xdr:nvSpPr>
        <xdr:cNvPr id="522" name="災害復旧事業費該当値テキスト"/>
        <xdr:cNvSpPr txBox="1"/>
      </xdr:nvSpPr>
      <xdr:spPr>
        <a:xfrm>
          <a:off x="16370300" y="650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77515</xdr:rowOff>
    </xdr:from>
    <xdr:to>
      <xdr:col>81</xdr:col>
      <xdr:colOff>101600</xdr:colOff>
      <xdr:row>39</xdr:row>
      <xdr:rowOff>7665</xdr:rowOff>
    </xdr:to>
    <xdr:sp macro="" textlink="">
      <xdr:nvSpPr>
        <xdr:cNvPr id="523" name="楕円 522"/>
        <xdr:cNvSpPr/>
      </xdr:nvSpPr>
      <xdr:spPr>
        <a:xfrm>
          <a:off x="15430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170242</xdr:rowOff>
    </xdr:from>
    <xdr:ext cx="378565" cy="259045"/>
    <xdr:sp macro="" textlink="">
      <xdr:nvSpPr>
        <xdr:cNvPr id="524" name="テキスト ボックス 523"/>
        <xdr:cNvSpPr txBox="1"/>
      </xdr:nvSpPr>
      <xdr:spPr>
        <a:xfrm>
          <a:off x="152793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79047</xdr:rowOff>
    </xdr:from>
    <xdr:to>
      <xdr:col>76</xdr:col>
      <xdr:colOff>165100</xdr:colOff>
      <xdr:row>39</xdr:row>
      <xdr:rowOff>9197</xdr:rowOff>
    </xdr:to>
    <xdr:sp macro="" textlink="">
      <xdr:nvSpPr>
        <xdr:cNvPr id="525" name="楕円 524"/>
        <xdr:cNvSpPr/>
      </xdr:nvSpPr>
      <xdr:spPr>
        <a:xfrm>
          <a:off x="14541500" y="65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324</xdr:rowOff>
    </xdr:from>
    <xdr:ext cx="378565" cy="259045"/>
    <xdr:sp macro="" textlink="">
      <xdr:nvSpPr>
        <xdr:cNvPr id="526" name="テキスト ボックス 525"/>
        <xdr:cNvSpPr txBox="1"/>
      </xdr:nvSpPr>
      <xdr:spPr>
        <a:xfrm>
          <a:off x="14403017" y="6686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77859</xdr:rowOff>
    </xdr:from>
    <xdr:to>
      <xdr:col>72</xdr:col>
      <xdr:colOff>38100</xdr:colOff>
      <xdr:row>39</xdr:row>
      <xdr:rowOff>8009</xdr:rowOff>
    </xdr:to>
    <xdr:sp macro="" textlink="">
      <xdr:nvSpPr>
        <xdr:cNvPr id="527" name="楕円 526"/>
        <xdr:cNvSpPr/>
      </xdr:nvSpPr>
      <xdr:spPr>
        <a:xfrm>
          <a:off x="13652500" y="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170586</xdr:rowOff>
    </xdr:from>
    <xdr:ext cx="378565" cy="259045"/>
    <xdr:sp macro="" textlink="">
      <xdr:nvSpPr>
        <xdr:cNvPr id="528" name="テキスト ボックス 527"/>
        <xdr:cNvSpPr txBox="1"/>
      </xdr:nvSpPr>
      <xdr:spPr>
        <a:xfrm>
          <a:off x="13514017" y="668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74726</xdr:rowOff>
    </xdr:from>
    <xdr:to>
      <xdr:col>67</xdr:col>
      <xdr:colOff>101600</xdr:colOff>
      <xdr:row>39</xdr:row>
      <xdr:rowOff>4876</xdr:rowOff>
    </xdr:to>
    <xdr:sp macro="" textlink="">
      <xdr:nvSpPr>
        <xdr:cNvPr id="529" name="楕円 528"/>
        <xdr:cNvSpPr/>
      </xdr:nvSpPr>
      <xdr:spPr>
        <a:xfrm>
          <a:off x="12763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167453</xdr:rowOff>
    </xdr:from>
    <xdr:ext cx="378565" cy="259045"/>
    <xdr:sp macro="" textlink="">
      <xdr:nvSpPr>
        <xdr:cNvPr id="530" name="テキスト ボックス 529"/>
        <xdr:cNvSpPr txBox="1"/>
      </xdr:nvSpPr>
      <xdr:spPr>
        <a:xfrm>
          <a:off x="12625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24453</xdr:rowOff>
    </xdr:from>
    <xdr:to>
      <xdr:col>85</xdr:col>
      <xdr:colOff>127000</xdr:colOff>
      <xdr:row>75</xdr:row>
      <xdr:rowOff>63837</xdr:rowOff>
    </xdr:to>
    <xdr:cxnSp macro="">
      <xdr:nvCxnSpPr>
        <xdr:cNvPr id="607" name="直線コネクタ 606"/>
        <xdr:cNvCxnSpPr/>
      </xdr:nvCxnSpPr>
      <xdr:spPr>
        <a:xfrm>
          <a:off x="15481300" y="12883203"/>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24453</xdr:rowOff>
    </xdr:from>
    <xdr:to>
      <xdr:col>81</xdr:col>
      <xdr:colOff>50800</xdr:colOff>
      <xdr:row>75</xdr:row>
      <xdr:rowOff>43002</xdr:rowOff>
    </xdr:to>
    <xdr:cxnSp macro="">
      <xdr:nvCxnSpPr>
        <xdr:cNvPr id="610" name="直線コネクタ 609"/>
        <xdr:cNvCxnSpPr/>
      </xdr:nvCxnSpPr>
      <xdr:spPr>
        <a:xfrm flipV="1">
          <a:off x="14592300" y="12883203"/>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43002</xdr:rowOff>
    </xdr:from>
    <xdr:to>
      <xdr:col>76</xdr:col>
      <xdr:colOff>114300</xdr:colOff>
      <xdr:row>75</xdr:row>
      <xdr:rowOff>78794</xdr:rowOff>
    </xdr:to>
    <xdr:cxnSp macro="">
      <xdr:nvCxnSpPr>
        <xdr:cNvPr id="613" name="直線コネクタ 612"/>
        <xdr:cNvCxnSpPr/>
      </xdr:nvCxnSpPr>
      <xdr:spPr>
        <a:xfrm flipV="1">
          <a:off x="13703300" y="1290175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78794</xdr:rowOff>
    </xdr:from>
    <xdr:to>
      <xdr:col>71</xdr:col>
      <xdr:colOff>177800</xdr:colOff>
      <xdr:row>75</xdr:row>
      <xdr:rowOff>120890</xdr:rowOff>
    </xdr:to>
    <xdr:cxnSp macro="">
      <xdr:nvCxnSpPr>
        <xdr:cNvPr id="616" name="直線コネクタ 615"/>
        <xdr:cNvCxnSpPr/>
      </xdr:nvCxnSpPr>
      <xdr:spPr>
        <a:xfrm flipV="1">
          <a:off x="12814300" y="12937544"/>
          <a:ext cx="8890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13037</xdr:rowOff>
    </xdr:from>
    <xdr:to>
      <xdr:col>85</xdr:col>
      <xdr:colOff>177800</xdr:colOff>
      <xdr:row>75</xdr:row>
      <xdr:rowOff>114637</xdr:rowOff>
    </xdr:to>
    <xdr:sp macro="" textlink="">
      <xdr:nvSpPr>
        <xdr:cNvPr id="626" name="楕円 625"/>
        <xdr:cNvSpPr/>
      </xdr:nvSpPr>
      <xdr:spPr>
        <a:xfrm>
          <a:off x="16268700" y="12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35914</xdr:rowOff>
    </xdr:from>
    <xdr:ext cx="534377" cy="259045"/>
    <xdr:sp macro="" textlink="">
      <xdr:nvSpPr>
        <xdr:cNvPr id="627" name="公債費該当値テキスト"/>
        <xdr:cNvSpPr txBox="1"/>
      </xdr:nvSpPr>
      <xdr:spPr>
        <a:xfrm>
          <a:off x="16370300" y="127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145103</xdr:rowOff>
    </xdr:from>
    <xdr:to>
      <xdr:col>81</xdr:col>
      <xdr:colOff>101600</xdr:colOff>
      <xdr:row>75</xdr:row>
      <xdr:rowOff>75253</xdr:rowOff>
    </xdr:to>
    <xdr:sp macro="" textlink="">
      <xdr:nvSpPr>
        <xdr:cNvPr id="628" name="楕円 627"/>
        <xdr:cNvSpPr/>
      </xdr:nvSpPr>
      <xdr:spPr>
        <a:xfrm>
          <a:off x="15430500" y="128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91780</xdr:rowOff>
    </xdr:from>
    <xdr:ext cx="534377" cy="259045"/>
    <xdr:sp macro="" textlink="">
      <xdr:nvSpPr>
        <xdr:cNvPr id="629" name="テキスト ボックス 628"/>
        <xdr:cNvSpPr txBox="1"/>
      </xdr:nvSpPr>
      <xdr:spPr>
        <a:xfrm>
          <a:off x="15201411" y="126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163652</xdr:rowOff>
    </xdr:from>
    <xdr:to>
      <xdr:col>76</xdr:col>
      <xdr:colOff>165100</xdr:colOff>
      <xdr:row>75</xdr:row>
      <xdr:rowOff>93802</xdr:rowOff>
    </xdr:to>
    <xdr:sp macro="" textlink="">
      <xdr:nvSpPr>
        <xdr:cNvPr id="630" name="楕円 629"/>
        <xdr:cNvSpPr/>
      </xdr:nvSpPr>
      <xdr:spPr>
        <a:xfrm>
          <a:off x="14541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110329</xdr:rowOff>
    </xdr:from>
    <xdr:ext cx="534377" cy="259045"/>
    <xdr:sp macro="" textlink="">
      <xdr:nvSpPr>
        <xdr:cNvPr id="631" name="テキスト ボックス 630"/>
        <xdr:cNvSpPr txBox="1"/>
      </xdr:nvSpPr>
      <xdr:spPr>
        <a:xfrm>
          <a:off x="14325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27994</xdr:rowOff>
    </xdr:from>
    <xdr:to>
      <xdr:col>72</xdr:col>
      <xdr:colOff>38100</xdr:colOff>
      <xdr:row>75</xdr:row>
      <xdr:rowOff>129594</xdr:rowOff>
    </xdr:to>
    <xdr:sp macro="" textlink="">
      <xdr:nvSpPr>
        <xdr:cNvPr id="632" name="楕円 631"/>
        <xdr:cNvSpPr/>
      </xdr:nvSpPr>
      <xdr:spPr>
        <a:xfrm>
          <a:off x="13652500" y="128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146121</xdr:rowOff>
    </xdr:from>
    <xdr:ext cx="534377" cy="259045"/>
    <xdr:sp macro="" textlink="">
      <xdr:nvSpPr>
        <xdr:cNvPr id="633" name="テキスト ボックス 632"/>
        <xdr:cNvSpPr txBox="1"/>
      </xdr:nvSpPr>
      <xdr:spPr>
        <a:xfrm>
          <a:off x="13436111" y="126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70090</xdr:rowOff>
    </xdr:from>
    <xdr:to>
      <xdr:col>67</xdr:col>
      <xdr:colOff>101600</xdr:colOff>
      <xdr:row>76</xdr:row>
      <xdr:rowOff>239</xdr:rowOff>
    </xdr:to>
    <xdr:sp macro="" textlink="">
      <xdr:nvSpPr>
        <xdr:cNvPr id="634" name="楕円 633"/>
        <xdr:cNvSpPr/>
      </xdr:nvSpPr>
      <xdr:spPr>
        <a:xfrm>
          <a:off x="12763500" y="12928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16767</xdr:rowOff>
    </xdr:from>
    <xdr:ext cx="534377" cy="259045"/>
    <xdr:sp macro="" textlink="">
      <xdr:nvSpPr>
        <xdr:cNvPr id="635" name="テキスト ボックス 634"/>
        <xdr:cNvSpPr txBox="1"/>
      </xdr:nvSpPr>
      <xdr:spPr>
        <a:xfrm>
          <a:off x="12547111" y="127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18428</xdr:rowOff>
    </xdr:from>
    <xdr:to>
      <xdr:col>85</xdr:col>
      <xdr:colOff>127000</xdr:colOff>
      <xdr:row>98</xdr:row>
      <xdr:rowOff>38728</xdr:rowOff>
    </xdr:to>
    <xdr:cxnSp macro="">
      <xdr:nvCxnSpPr>
        <xdr:cNvPr id="660" name="直線コネクタ 659"/>
        <xdr:cNvCxnSpPr/>
      </xdr:nvCxnSpPr>
      <xdr:spPr>
        <a:xfrm>
          <a:off x="15481300" y="16820528"/>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13742</xdr:rowOff>
    </xdr:from>
    <xdr:to>
      <xdr:col>81</xdr:col>
      <xdr:colOff>50800</xdr:colOff>
      <xdr:row>98</xdr:row>
      <xdr:rowOff>18428</xdr:rowOff>
    </xdr:to>
    <xdr:cxnSp macro="">
      <xdr:nvCxnSpPr>
        <xdr:cNvPr id="663" name="直線コネクタ 662"/>
        <xdr:cNvCxnSpPr/>
      </xdr:nvCxnSpPr>
      <xdr:spPr>
        <a:xfrm>
          <a:off x="14592300" y="168158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13742</xdr:rowOff>
    </xdr:from>
    <xdr:to>
      <xdr:col>76</xdr:col>
      <xdr:colOff>114300</xdr:colOff>
      <xdr:row>98</xdr:row>
      <xdr:rowOff>44923</xdr:rowOff>
    </xdr:to>
    <xdr:cxnSp macro="">
      <xdr:nvCxnSpPr>
        <xdr:cNvPr id="666" name="直線コネクタ 665"/>
        <xdr:cNvCxnSpPr/>
      </xdr:nvCxnSpPr>
      <xdr:spPr>
        <a:xfrm flipV="1">
          <a:off x="13703300" y="16815842"/>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44923</xdr:rowOff>
    </xdr:from>
    <xdr:to>
      <xdr:col>71</xdr:col>
      <xdr:colOff>177800</xdr:colOff>
      <xdr:row>98</xdr:row>
      <xdr:rowOff>52009</xdr:rowOff>
    </xdr:to>
    <xdr:cxnSp macro="">
      <xdr:nvCxnSpPr>
        <xdr:cNvPr id="669" name="直線コネクタ 668"/>
        <xdr:cNvCxnSpPr/>
      </xdr:nvCxnSpPr>
      <xdr:spPr>
        <a:xfrm flipV="1">
          <a:off x="12814300" y="1684702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159378</xdr:rowOff>
    </xdr:from>
    <xdr:to>
      <xdr:col>85</xdr:col>
      <xdr:colOff>177800</xdr:colOff>
      <xdr:row>98</xdr:row>
      <xdr:rowOff>89528</xdr:rowOff>
    </xdr:to>
    <xdr:sp macro="" textlink="">
      <xdr:nvSpPr>
        <xdr:cNvPr id="679" name="楕円 678"/>
        <xdr:cNvSpPr/>
      </xdr:nvSpPr>
      <xdr:spPr>
        <a:xfrm>
          <a:off x="16268700" y="167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94188</xdr:rowOff>
    </xdr:from>
    <xdr:ext cx="469744" cy="259045"/>
    <xdr:sp macro="" textlink="">
      <xdr:nvSpPr>
        <xdr:cNvPr id="680" name="積立金該当値テキスト"/>
        <xdr:cNvSpPr txBox="1"/>
      </xdr:nvSpPr>
      <xdr:spPr>
        <a:xfrm>
          <a:off x="16370300" y="167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139078</xdr:rowOff>
    </xdr:from>
    <xdr:to>
      <xdr:col>81</xdr:col>
      <xdr:colOff>101600</xdr:colOff>
      <xdr:row>98</xdr:row>
      <xdr:rowOff>69228</xdr:rowOff>
    </xdr:to>
    <xdr:sp macro="" textlink="">
      <xdr:nvSpPr>
        <xdr:cNvPr id="681" name="楕円 680"/>
        <xdr:cNvSpPr/>
      </xdr:nvSpPr>
      <xdr:spPr>
        <a:xfrm>
          <a:off x="15430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60355</xdr:rowOff>
    </xdr:from>
    <xdr:ext cx="469744" cy="259045"/>
    <xdr:sp macro="" textlink="">
      <xdr:nvSpPr>
        <xdr:cNvPr id="682" name="テキスト ボックス 681"/>
        <xdr:cNvSpPr txBox="1"/>
      </xdr:nvSpPr>
      <xdr:spPr>
        <a:xfrm>
          <a:off x="15233728" y="168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134392</xdr:rowOff>
    </xdr:from>
    <xdr:to>
      <xdr:col>76</xdr:col>
      <xdr:colOff>165100</xdr:colOff>
      <xdr:row>98</xdr:row>
      <xdr:rowOff>64542</xdr:rowOff>
    </xdr:to>
    <xdr:sp macro="" textlink="">
      <xdr:nvSpPr>
        <xdr:cNvPr id="683" name="楕円 682"/>
        <xdr:cNvSpPr/>
      </xdr:nvSpPr>
      <xdr:spPr>
        <a:xfrm>
          <a:off x="14541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55669</xdr:rowOff>
    </xdr:from>
    <xdr:ext cx="469744" cy="259045"/>
    <xdr:sp macro="" textlink="">
      <xdr:nvSpPr>
        <xdr:cNvPr id="684" name="テキスト ボックス 683"/>
        <xdr:cNvSpPr txBox="1"/>
      </xdr:nvSpPr>
      <xdr:spPr>
        <a:xfrm>
          <a:off x="14357428" y="168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165573</xdr:rowOff>
    </xdr:from>
    <xdr:to>
      <xdr:col>72</xdr:col>
      <xdr:colOff>38100</xdr:colOff>
      <xdr:row>98</xdr:row>
      <xdr:rowOff>95723</xdr:rowOff>
    </xdr:to>
    <xdr:sp macro="" textlink="">
      <xdr:nvSpPr>
        <xdr:cNvPr id="685" name="楕円 684"/>
        <xdr:cNvSpPr/>
      </xdr:nvSpPr>
      <xdr:spPr>
        <a:xfrm>
          <a:off x="13652500" y="167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86850</xdr:rowOff>
    </xdr:from>
    <xdr:ext cx="469744" cy="259045"/>
    <xdr:sp macro="" textlink="">
      <xdr:nvSpPr>
        <xdr:cNvPr id="686" name="テキスト ボックス 685"/>
        <xdr:cNvSpPr txBox="1"/>
      </xdr:nvSpPr>
      <xdr:spPr>
        <a:xfrm>
          <a:off x="13468428" y="1688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xdr:rowOff>
    </xdr:from>
    <xdr:to>
      <xdr:col>67</xdr:col>
      <xdr:colOff>101600</xdr:colOff>
      <xdr:row>98</xdr:row>
      <xdr:rowOff>102809</xdr:rowOff>
    </xdr:to>
    <xdr:sp macro="" textlink="">
      <xdr:nvSpPr>
        <xdr:cNvPr id="687" name="楕円 686"/>
        <xdr:cNvSpPr/>
      </xdr:nvSpPr>
      <xdr:spPr>
        <a:xfrm>
          <a:off x="12763500" y="168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93936</xdr:rowOff>
    </xdr:from>
    <xdr:ext cx="469744" cy="259045"/>
    <xdr:sp macro="" textlink="">
      <xdr:nvSpPr>
        <xdr:cNvPr id="688" name="テキスト ボックス 687"/>
        <xdr:cNvSpPr txBox="1"/>
      </xdr:nvSpPr>
      <xdr:spPr>
        <a:xfrm>
          <a:off x="12579428" y="1689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635</xdr:rowOff>
    </xdr:from>
    <xdr:to>
      <xdr:col>116</xdr:col>
      <xdr:colOff>63500</xdr:colOff>
      <xdr:row>38</xdr:row>
      <xdr:rowOff>55880</xdr:rowOff>
    </xdr:to>
    <xdr:cxnSp macro="">
      <xdr:nvCxnSpPr>
        <xdr:cNvPr id="715" name="直線コネクタ 714"/>
        <xdr:cNvCxnSpPr/>
      </xdr:nvCxnSpPr>
      <xdr:spPr>
        <a:xfrm flipV="1">
          <a:off x="21323300" y="65157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55880</xdr:rowOff>
    </xdr:from>
    <xdr:to>
      <xdr:col>111</xdr:col>
      <xdr:colOff>177800</xdr:colOff>
      <xdr:row>38</xdr:row>
      <xdr:rowOff>151130</xdr:rowOff>
    </xdr:to>
    <xdr:cxnSp macro="">
      <xdr:nvCxnSpPr>
        <xdr:cNvPr id="718" name="直線コネクタ 717"/>
        <xdr:cNvCxnSpPr/>
      </xdr:nvCxnSpPr>
      <xdr:spPr>
        <a:xfrm flipV="1">
          <a:off x="20434300" y="65709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151130</xdr:rowOff>
    </xdr:from>
    <xdr:to>
      <xdr:col>107</xdr:col>
      <xdr:colOff>50800</xdr:colOff>
      <xdr:row>39</xdr:row>
      <xdr:rowOff>44450</xdr:rowOff>
    </xdr:to>
    <xdr:cxnSp macro="">
      <xdr:nvCxnSpPr>
        <xdr:cNvPr id="721" name="直線コネクタ 720"/>
        <xdr:cNvCxnSpPr/>
      </xdr:nvCxnSpPr>
      <xdr:spPr>
        <a:xfrm flipV="1">
          <a:off x="19545300" y="6666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121285</xdr:rowOff>
    </xdr:from>
    <xdr:to>
      <xdr:col>116</xdr:col>
      <xdr:colOff>114300</xdr:colOff>
      <xdr:row>38</xdr:row>
      <xdr:rowOff>51435</xdr:rowOff>
    </xdr:to>
    <xdr:sp macro="" textlink="">
      <xdr:nvSpPr>
        <xdr:cNvPr id="734" name="楕円 733"/>
        <xdr:cNvSpPr/>
      </xdr:nvSpPr>
      <xdr:spPr>
        <a:xfrm>
          <a:off x="221107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99712</xdr:rowOff>
    </xdr:from>
    <xdr:ext cx="378565" cy="259045"/>
    <xdr:sp macro="" textlink="">
      <xdr:nvSpPr>
        <xdr:cNvPr id="735" name="投資及び出資金該当値テキスト"/>
        <xdr:cNvSpPr txBox="1"/>
      </xdr:nvSpPr>
      <xdr:spPr>
        <a:xfrm>
          <a:off x="22212300"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5080</xdr:rowOff>
    </xdr:from>
    <xdr:to>
      <xdr:col>112</xdr:col>
      <xdr:colOff>38100</xdr:colOff>
      <xdr:row>38</xdr:row>
      <xdr:rowOff>106680</xdr:rowOff>
    </xdr:to>
    <xdr:sp macro="" textlink="">
      <xdr:nvSpPr>
        <xdr:cNvPr id="736" name="楕円 735"/>
        <xdr:cNvSpPr/>
      </xdr:nvSpPr>
      <xdr:spPr>
        <a:xfrm>
          <a:off x="2127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97807</xdr:rowOff>
    </xdr:from>
    <xdr:ext cx="313932" cy="259045"/>
    <xdr:sp macro="" textlink="">
      <xdr:nvSpPr>
        <xdr:cNvPr id="737" name="テキスト ボックス 736"/>
        <xdr:cNvSpPr txBox="1"/>
      </xdr:nvSpPr>
      <xdr:spPr>
        <a:xfrm>
          <a:off x="21153633" y="661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100330</xdr:rowOff>
    </xdr:from>
    <xdr:to>
      <xdr:col>107</xdr:col>
      <xdr:colOff>101600</xdr:colOff>
      <xdr:row>39</xdr:row>
      <xdr:rowOff>30480</xdr:rowOff>
    </xdr:to>
    <xdr:sp macro="" textlink="">
      <xdr:nvSpPr>
        <xdr:cNvPr id="738" name="楕円 737"/>
        <xdr:cNvSpPr/>
      </xdr:nvSpPr>
      <xdr:spPr>
        <a:xfrm>
          <a:off x="2038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21607</xdr:rowOff>
    </xdr:from>
    <xdr:ext cx="313932" cy="259045"/>
    <xdr:sp macro="" textlink="">
      <xdr:nvSpPr>
        <xdr:cNvPr id="739" name="テキスト ボックス 738"/>
        <xdr:cNvSpPr txBox="1"/>
      </xdr:nvSpPr>
      <xdr:spPr>
        <a:xfrm>
          <a:off x="20277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0" name="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1" name="テキスト ボックス 74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111909</xdr:rowOff>
    </xdr:from>
    <xdr:to>
      <xdr:col>116</xdr:col>
      <xdr:colOff>63500</xdr:colOff>
      <xdr:row>56</xdr:row>
      <xdr:rowOff>89865</xdr:rowOff>
    </xdr:to>
    <xdr:cxnSp macro="">
      <xdr:nvCxnSpPr>
        <xdr:cNvPr id="772" name="直線コネクタ 771"/>
        <xdr:cNvCxnSpPr/>
      </xdr:nvCxnSpPr>
      <xdr:spPr>
        <a:xfrm>
          <a:off x="21323300" y="9541659"/>
          <a:ext cx="838200" cy="1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133234</xdr:rowOff>
    </xdr:from>
    <xdr:to>
      <xdr:col>111</xdr:col>
      <xdr:colOff>177800</xdr:colOff>
      <xdr:row>55</xdr:row>
      <xdr:rowOff>111909</xdr:rowOff>
    </xdr:to>
    <xdr:cxnSp macro="">
      <xdr:nvCxnSpPr>
        <xdr:cNvPr id="775" name="直線コネクタ 774"/>
        <xdr:cNvCxnSpPr/>
      </xdr:nvCxnSpPr>
      <xdr:spPr>
        <a:xfrm>
          <a:off x="20434300" y="9391534"/>
          <a:ext cx="8890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144304</xdr:rowOff>
    </xdr:from>
    <xdr:to>
      <xdr:col>107</xdr:col>
      <xdr:colOff>50800</xdr:colOff>
      <xdr:row>54</xdr:row>
      <xdr:rowOff>133234</xdr:rowOff>
    </xdr:to>
    <xdr:cxnSp macro="">
      <xdr:nvCxnSpPr>
        <xdr:cNvPr id="778" name="直線コネクタ 777"/>
        <xdr:cNvCxnSpPr/>
      </xdr:nvCxnSpPr>
      <xdr:spPr>
        <a:xfrm>
          <a:off x="19545300" y="9231154"/>
          <a:ext cx="8890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115664</xdr:rowOff>
    </xdr:from>
    <xdr:to>
      <xdr:col>102</xdr:col>
      <xdr:colOff>114300</xdr:colOff>
      <xdr:row>53</xdr:row>
      <xdr:rowOff>144304</xdr:rowOff>
    </xdr:to>
    <xdr:cxnSp macro="">
      <xdr:nvCxnSpPr>
        <xdr:cNvPr id="781" name="直線コネクタ 780"/>
        <xdr:cNvCxnSpPr/>
      </xdr:nvCxnSpPr>
      <xdr:spPr>
        <a:xfrm>
          <a:off x="18656300" y="9031064"/>
          <a:ext cx="889000" cy="2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3" name="テキスト ボックス 782"/>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5" name="テキスト ボックス 784"/>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39065</xdr:rowOff>
    </xdr:from>
    <xdr:to>
      <xdr:col>116</xdr:col>
      <xdr:colOff>114300</xdr:colOff>
      <xdr:row>56</xdr:row>
      <xdr:rowOff>140665</xdr:rowOff>
    </xdr:to>
    <xdr:sp macro="" textlink="">
      <xdr:nvSpPr>
        <xdr:cNvPr id="791" name="楕円 790"/>
        <xdr:cNvSpPr/>
      </xdr:nvSpPr>
      <xdr:spPr>
        <a:xfrm>
          <a:off x="22110700" y="96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17492</xdr:rowOff>
    </xdr:from>
    <xdr:ext cx="534377" cy="259045"/>
    <xdr:sp macro="" textlink="">
      <xdr:nvSpPr>
        <xdr:cNvPr id="792" name="貸付金該当値テキスト"/>
        <xdr:cNvSpPr txBox="1"/>
      </xdr:nvSpPr>
      <xdr:spPr>
        <a:xfrm>
          <a:off x="22212300" y="96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61109</xdr:rowOff>
    </xdr:from>
    <xdr:to>
      <xdr:col>112</xdr:col>
      <xdr:colOff>38100</xdr:colOff>
      <xdr:row>55</xdr:row>
      <xdr:rowOff>162709</xdr:rowOff>
    </xdr:to>
    <xdr:sp macro="" textlink="">
      <xdr:nvSpPr>
        <xdr:cNvPr id="793" name="楕円 792"/>
        <xdr:cNvSpPr/>
      </xdr:nvSpPr>
      <xdr:spPr>
        <a:xfrm>
          <a:off x="212725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7786</xdr:rowOff>
    </xdr:from>
    <xdr:ext cx="534377" cy="259045"/>
    <xdr:sp macro="" textlink="">
      <xdr:nvSpPr>
        <xdr:cNvPr id="794" name="テキスト ボックス 793"/>
        <xdr:cNvSpPr txBox="1"/>
      </xdr:nvSpPr>
      <xdr:spPr>
        <a:xfrm>
          <a:off x="21043411" y="92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82434</xdr:rowOff>
    </xdr:from>
    <xdr:to>
      <xdr:col>107</xdr:col>
      <xdr:colOff>101600</xdr:colOff>
      <xdr:row>55</xdr:row>
      <xdr:rowOff>12584</xdr:rowOff>
    </xdr:to>
    <xdr:sp macro="" textlink="">
      <xdr:nvSpPr>
        <xdr:cNvPr id="795" name="楕円 794"/>
        <xdr:cNvSpPr/>
      </xdr:nvSpPr>
      <xdr:spPr>
        <a:xfrm>
          <a:off x="20383500" y="93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29111</xdr:rowOff>
    </xdr:from>
    <xdr:ext cx="534377" cy="259045"/>
    <xdr:sp macro="" textlink="">
      <xdr:nvSpPr>
        <xdr:cNvPr id="796" name="テキスト ボックス 795"/>
        <xdr:cNvSpPr txBox="1"/>
      </xdr:nvSpPr>
      <xdr:spPr>
        <a:xfrm>
          <a:off x="20167111" y="91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93504</xdr:rowOff>
    </xdr:from>
    <xdr:to>
      <xdr:col>102</xdr:col>
      <xdr:colOff>165100</xdr:colOff>
      <xdr:row>54</xdr:row>
      <xdr:rowOff>23654</xdr:rowOff>
    </xdr:to>
    <xdr:sp macro="" textlink="">
      <xdr:nvSpPr>
        <xdr:cNvPr id="797" name="楕円 796"/>
        <xdr:cNvSpPr/>
      </xdr:nvSpPr>
      <xdr:spPr>
        <a:xfrm>
          <a:off x="19494500" y="9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40181</xdr:rowOff>
    </xdr:from>
    <xdr:ext cx="534377" cy="259045"/>
    <xdr:sp macro="" textlink="">
      <xdr:nvSpPr>
        <xdr:cNvPr id="798" name="テキスト ボックス 797"/>
        <xdr:cNvSpPr txBox="1"/>
      </xdr:nvSpPr>
      <xdr:spPr>
        <a:xfrm>
          <a:off x="19278111" y="8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64864</xdr:rowOff>
    </xdr:from>
    <xdr:to>
      <xdr:col>98</xdr:col>
      <xdr:colOff>38100</xdr:colOff>
      <xdr:row>52</xdr:row>
      <xdr:rowOff>166464</xdr:rowOff>
    </xdr:to>
    <xdr:sp macro="" textlink="">
      <xdr:nvSpPr>
        <xdr:cNvPr id="799" name="楕円 798"/>
        <xdr:cNvSpPr/>
      </xdr:nvSpPr>
      <xdr:spPr>
        <a:xfrm>
          <a:off x="18605500" y="89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11541</xdr:rowOff>
    </xdr:from>
    <xdr:ext cx="534377" cy="259045"/>
    <xdr:sp macro="" textlink="">
      <xdr:nvSpPr>
        <xdr:cNvPr id="800" name="テキスト ボックス 799"/>
        <xdr:cNvSpPr txBox="1"/>
      </xdr:nvSpPr>
      <xdr:spPr>
        <a:xfrm>
          <a:off x="18389111" y="87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87122</xdr:rowOff>
    </xdr:from>
    <xdr:to>
      <xdr:col>116</xdr:col>
      <xdr:colOff>63500</xdr:colOff>
      <xdr:row>78</xdr:row>
      <xdr:rowOff>96103</xdr:rowOff>
    </xdr:to>
    <xdr:cxnSp macro="">
      <xdr:nvCxnSpPr>
        <xdr:cNvPr id="829" name="直線コネクタ 828"/>
        <xdr:cNvCxnSpPr/>
      </xdr:nvCxnSpPr>
      <xdr:spPr>
        <a:xfrm flipV="1">
          <a:off x="21323300" y="12431522"/>
          <a:ext cx="838200" cy="10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85979</xdr:rowOff>
    </xdr:from>
    <xdr:to>
      <xdr:col>111</xdr:col>
      <xdr:colOff>177800</xdr:colOff>
      <xdr:row>78</xdr:row>
      <xdr:rowOff>96103</xdr:rowOff>
    </xdr:to>
    <xdr:cxnSp macro="">
      <xdr:nvCxnSpPr>
        <xdr:cNvPr id="832" name="直線コネクタ 831"/>
        <xdr:cNvCxnSpPr/>
      </xdr:nvCxnSpPr>
      <xdr:spPr>
        <a:xfrm>
          <a:off x="20434300" y="1345907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85979</xdr:rowOff>
    </xdr:from>
    <xdr:to>
      <xdr:col>107</xdr:col>
      <xdr:colOff>50800</xdr:colOff>
      <xdr:row>78</xdr:row>
      <xdr:rowOff>87612</xdr:rowOff>
    </xdr:to>
    <xdr:cxnSp macro="">
      <xdr:nvCxnSpPr>
        <xdr:cNvPr id="835" name="直線コネクタ 834"/>
        <xdr:cNvCxnSpPr/>
      </xdr:nvCxnSpPr>
      <xdr:spPr>
        <a:xfrm flipV="1">
          <a:off x="19545300" y="134590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87612</xdr:rowOff>
    </xdr:from>
    <xdr:to>
      <xdr:col>102</xdr:col>
      <xdr:colOff>114300</xdr:colOff>
      <xdr:row>78</xdr:row>
      <xdr:rowOff>91858</xdr:rowOff>
    </xdr:to>
    <xdr:cxnSp macro="">
      <xdr:nvCxnSpPr>
        <xdr:cNvPr id="838" name="直線コネクタ 837"/>
        <xdr:cNvCxnSpPr/>
      </xdr:nvCxnSpPr>
      <xdr:spPr>
        <a:xfrm flipV="1">
          <a:off x="18656300" y="1346071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36322</xdr:rowOff>
    </xdr:from>
    <xdr:to>
      <xdr:col>116</xdr:col>
      <xdr:colOff>114300</xdr:colOff>
      <xdr:row>72</xdr:row>
      <xdr:rowOff>137922</xdr:rowOff>
    </xdr:to>
    <xdr:sp macro="" textlink="">
      <xdr:nvSpPr>
        <xdr:cNvPr id="848" name="楕円 847"/>
        <xdr:cNvSpPr/>
      </xdr:nvSpPr>
      <xdr:spPr>
        <a:xfrm>
          <a:off x="221107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59199</xdr:rowOff>
    </xdr:from>
    <xdr:ext cx="469744" cy="259045"/>
    <xdr:sp macro="" textlink="">
      <xdr:nvSpPr>
        <xdr:cNvPr id="849" name="繰出金該当値テキスト"/>
        <xdr:cNvSpPr txBox="1"/>
      </xdr:nvSpPr>
      <xdr:spPr>
        <a:xfrm>
          <a:off x="22212300" y="122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45303</xdr:rowOff>
    </xdr:from>
    <xdr:to>
      <xdr:col>112</xdr:col>
      <xdr:colOff>38100</xdr:colOff>
      <xdr:row>78</xdr:row>
      <xdr:rowOff>146903</xdr:rowOff>
    </xdr:to>
    <xdr:sp macro="" textlink="">
      <xdr:nvSpPr>
        <xdr:cNvPr id="850" name="楕円 849"/>
        <xdr:cNvSpPr/>
      </xdr:nvSpPr>
      <xdr:spPr>
        <a:xfrm>
          <a:off x="21272500" y="134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138030</xdr:rowOff>
    </xdr:from>
    <xdr:ext cx="469744" cy="259045"/>
    <xdr:sp macro="" textlink="">
      <xdr:nvSpPr>
        <xdr:cNvPr id="851" name="テキスト ボックス 850"/>
        <xdr:cNvSpPr txBox="1"/>
      </xdr:nvSpPr>
      <xdr:spPr>
        <a:xfrm>
          <a:off x="21075728" y="135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35179</xdr:rowOff>
    </xdr:from>
    <xdr:to>
      <xdr:col>107</xdr:col>
      <xdr:colOff>101600</xdr:colOff>
      <xdr:row>78</xdr:row>
      <xdr:rowOff>136779</xdr:rowOff>
    </xdr:to>
    <xdr:sp macro="" textlink="">
      <xdr:nvSpPr>
        <xdr:cNvPr id="852" name="楕円 851"/>
        <xdr:cNvSpPr/>
      </xdr:nvSpPr>
      <xdr:spPr>
        <a:xfrm>
          <a:off x="20383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127906</xdr:rowOff>
    </xdr:from>
    <xdr:ext cx="469744" cy="259045"/>
    <xdr:sp macro="" textlink="">
      <xdr:nvSpPr>
        <xdr:cNvPr id="853" name="テキスト ボックス 852"/>
        <xdr:cNvSpPr txBox="1"/>
      </xdr:nvSpPr>
      <xdr:spPr>
        <a:xfrm>
          <a:off x="20199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36812</xdr:rowOff>
    </xdr:from>
    <xdr:to>
      <xdr:col>102</xdr:col>
      <xdr:colOff>165100</xdr:colOff>
      <xdr:row>78</xdr:row>
      <xdr:rowOff>138412</xdr:rowOff>
    </xdr:to>
    <xdr:sp macro="" textlink="">
      <xdr:nvSpPr>
        <xdr:cNvPr id="854" name="楕円 853"/>
        <xdr:cNvSpPr/>
      </xdr:nvSpPr>
      <xdr:spPr>
        <a:xfrm>
          <a:off x="19494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129539</xdr:rowOff>
    </xdr:from>
    <xdr:ext cx="469744" cy="259045"/>
    <xdr:sp macro="" textlink="">
      <xdr:nvSpPr>
        <xdr:cNvPr id="855" name="テキスト ボックス 854"/>
        <xdr:cNvSpPr txBox="1"/>
      </xdr:nvSpPr>
      <xdr:spPr>
        <a:xfrm>
          <a:off x="19310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41058</xdr:rowOff>
    </xdr:from>
    <xdr:to>
      <xdr:col>98</xdr:col>
      <xdr:colOff>38100</xdr:colOff>
      <xdr:row>78</xdr:row>
      <xdr:rowOff>142658</xdr:rowOff>
    </xdr:to>
    <xdr:sp macro="" textlink="">
      <xdr:nvSpPr>
        <xdr:cNvPr id="856" name="楕円 855"/>
        <xdr:cNvSpPr/>
      </xdr:nvSpPr>
      <xdr:spPr>
        <a:xfrm>
          <a:off x="18605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133785</xdr:rowOff>
    </xdr:from>
    <xdr:ext cx="469744" cy="259045"/>
    <xdr:sp macro="" textlink="">
      <xdr:nvSpPr>
        <xdr:cNvPr id="857" name="テキスト ボックス 856"/>
        <xdr:cNvSpPr txBox="1"/>
      </xdr:nvSpPr>
      <xdr:spPr>
        <a:xfrm>
          <a:off x="18421428" y="1350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300">
              <a:latin typeface="ＭＳ Ｐゴシック" panose="020B0600070205080204" pitchFamily="50" charset="-128"/>
              <a:ea typeface="ＭＳ Ｐゴシック" panose="020B0600070205080204" pitchFamily="50" charset="-128"/>
            </a:rPr>
            <a:t>・「人件費」は、近年横ばいで推移しているが、平成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年度は教職員の減により、前年度より減少した。</a:t>
          </a:r>
        </a:p>
        <a:p>
          <a:r>
            <a:rPr kumimoji="1" lang="ja-JP" altLang="en-US" sz="1300">
              <a:latin typeface="ＭＳ Ｐゴシック" panose="020B0600070205080204" pitchFamily="50" charset="-128"/>
              <a:ea typeface="ＭＳ Ｐゴシック" panose="020B0600070205080204" pitchFamily="50" charset="-128"/>
            </a:rPr>
            <a:t>・「扶助費」は、生活保護費等の社会保障関係経費の増加に伴い近年増加傾向にあり、平成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年度は障害児通所支援県費負担の増などにより、前年度より増加した。</a:t>
          </a:r>
        </a:p>
        <a:p>
          <a:r>
            <a:rPr kumimoji="1" lang="ja-JP" altLang="en-US" sz="1300">
              <a:latin typeface="ＭＳ Ｐゴシック" panose="020B0600070205080204" pitchFamily="50" charset="-128"/>
              <a:ea typeface="ＭＳ Ｐゴシック" panose="020B0600070205080204" pitchFamily="50" charset="-128"/>
            </a:rPr>
            <a:t>・「補助費等」は、平成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年度は、国民健康保険特別会計が設置され、補助費等から繰出金に計上することに伴い、前年度より減少した。</a:t>
          </a:r>
        </a:p>
        <a:p>
          <a:r>
            <a:rPr kumimoji="1" lang="ja-JP" altLang="en-US" sz="1300">
              <a:latin typeface="ＭＳ Ｐゴシック" panose="020B0600070205080204" pitchFamily="50" charset="-128"/>
              <a:ea typeface="ＭＳ Ｐゴシック" panose="020B0600070205080204" pitchFamily="50" charset="-128"/>
            </a:rPr>
            <a:t>・「普通建設事業費」は、国の経済対策による補正予算の増減により、各年度の決算額に増減がある状況であり、平成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年度はコンベンション施設「</a:t>
          </a:r>
          <a:r>
            <a:rPr kumimoji="1" lang="en-US" altLang="ja-JP" sz="1300">
              <a:latin typeface="ＭＳ Ｐゴシック" panose="020B0600070205080204" pitchFamily="50" charset="-128"/>
              <a:ea typeface="ＭＳ Ｐゴシック" panose="020B0600070205080204" pitchFamily="50" charset="-128"/>
            </a:rPr>
            <a:t>G</a:t>
          </a:r>
          <a:r>
            <a:rPr kumimoji="1" lang="ja-JP" altLang="en-US" sz="1300">
              <a:latin typeface="ＭＳ Ｐゴシック" panose="020B0600070205080204" pitchFamily="50" charset="-128"/>
              <a:ea typeface="ＭＳ Ｐゴシック" panose="020B0600070205080204" pitchFamily="50" charset="-128"/>
            </a:rPr>
            <a:t>メッセ群馬」のほか、特別支援学校整備に係る事業の増等により、前年度より増加した。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・「公債費」は、臨時財政対策債償還費の増加により近年増加傾向にあり、平成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年度については臨時財政対策債の償還費は増となったものの、過去に発行した普通建設事業に係る公債費の減等により、前年度より減少した。</a:t>
          </a:r>
        </a:p>
        <a:p>
          <a:r>
            <a:rPr kumimoji="1" lang="ja-JP" altLang="en-US" sz="1300">
              <a:latin typeface="ＭＳ Ｐゴシック" panose="020B0600070205080204" pitchFamily="50" charset="-128"/>
              <a:ea typeface="ＭＳ Ｐゴシック" panose="020B0600070205080204" pitchFamily="50" charset="-128"/>
            </a:rPr>
            <a:t>・「貸付金」は、制度融資額の減等により、近年減少傾向にあり、平成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年度についても制度融資額の減少により、前年度より減少した。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年度までは横ばいで推移していたが、平成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年度は国民健康保険特別会計の設置に伴う繰出金の増により、前年度より増加した。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1,981,202
1,924,605
6,362.28
727,059,910
717,972,156
3,510,368
438,298,489
1,245,578,643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59690</xdr:rowOff>
    </xdr:from>
    <xdr:to>
      <xdr:col>24</xdr:col>
      <xdr:colOff>63500</xdr:colOff>
      <xdr:row>33</xdr:row>
      <xdr:rowOff>61595</xdr:rowOff>
    </xdr:to>
    <xdr:cxnSp macro="">
      <xdr:nvCxnSpPr>
        <xdr:cNvPr id="61" name="直線コネクタ 60"/>
        <xdr:cNvCxnSpPr/>
      </xdr:nvCxnSpPr>
      <xdr:spPr>
        <a:xfrm flipV="1">
          <a:off x="3797300" y="57175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38735</xdr:rowOff>
    </xdr:from>
    <xdr:to>
      <xdr:col>19</xdr:col>
      <xdr:colOff>177800</xdr:colOff>
      <xdr:row>33</xdr:row>
      <xdr:rowOff>61595</xdr:rowOff>
    </xdr:to>
    <xdr:cxnSp macro="">
      <xdr:nvCxnSpPr>
        <xdr:cNvPr id="64" name="直線コネクタ 63"/>
        <xdr:cNvCxnSpPr/>
      </xdr:nvCxnSpPr>
      <xdr:spPr>
        <a:xfrm>
          <a:off x="2908300" y="5696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38735</xdr:rowOff>
    </xdr:from>
    <xdr:to>
      <xdr:col>15</xdr:col>
      <xdr:colOff>50800</xdr:colOff>
      <xdr:row>33</xdr:row>
      <xdr:rowOff>59690</xdr:rowOff>
    </xdr:to>
    <xdr:cxnSp macro="">
      <xdr:nvCxnSpPr>
        <xdr:cNvPr id="67" name="直線コネクタ 66"/>
        <xdr:cNvCxnSpPr/>
      </xdr:nvCxnSpPr>
      <xdr:spPr>
        <a:xfrm flipV="1">
          <a:off x="2019300" y="5696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59690</xdr:rowOff>
    </xdr:from>
    <xdr:to>
      <xdr:col>10</xdr:col>
      <xdr:colOff>114300</xdr:colOff>
      <xdr:row>33</xdr:row>
      <xdr:rowOff>90170</xdr:rowOff>
    </xdr:to>
    <xdr:cxnSp macro="">
      <xdr:nvCxnSpPr>
        <xdr:cNvPr id="70" name="直線コネクタ 69"/>
        <xdr:cNvCxnSpPr/>
      </xdr:nvCxnSpPr>
      <xdr:spPr>
        <a:xfrm flipV="1">
          <a:off x="1130300" y="5717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8890</xdr:rowOff>
    </xdr:from>
    <xdr:to>
      <xdr:col>24</xdr:col>
      <xdr:colOff>114300</xdr:colOff>
      <xdr:row>33</xdr:row>
      <xdr:rowOff>110490</xdr:rowOff>
    </xdr:to>
    <xdr:sp macro="" textlink="">
      <xdr:nvSpPr>
        <xdr:cNvPr id="80" name="楕円 79"/>
        <xdr:cNvSpPr/>
      </xdr:nvSpPr>
      <xdr:spPr>
        <a:xfrm>
          <a:off x="45847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31767</xdr:rowOff>
    </xdr:from>
    <xdr:ext cx="378565" cy="259045"/>
    <xdr:sp macro="" textlink="">
      <xdr:nvSpPr>
        <xdr:cNvPr id="81" name="議会費該当値テキスト"/>
        <xdr:cNvSpPr txBox="1"/>
      </xdr:nvSpPr>
      <xdr:spPr>
        <a:xfrm>
          <a:off x="4686300" y="551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10795</xdr:rowOff>
    </xdr:from>
    <xdr:to>
      <xdr:col>20</xdr:col>
      <xdr:colOff>38100</xdr:colOff>
      <xdr:row>33</xdr:row>
      <xdr:rowOff>112395</xdr:rowOff>
    </xdr:to>
    <xdr:sp macro="" textlink="">
      <xdr:nvSpPr>
        <xdr:cNvPr id="82" name="楕円 81"/>
        <xdr:cNvSpPr/>
      </xdr:nvSpPr>
      <xdr:spPr>
        <a:xfrm>
          <a:off x="374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128922</xdr:rowOff>
    </xdr:from>
    <xdr:ext cx="378565" cy="259045"/>
    <xdr:sp macro="" textlink="">
      <xdr:nvSpPr>
        <xdr:cNvPr id="83" name="テキスト ボックス 82"/>
        <xdr:cNvSpPr txBox="1"/>
      </xdr:nvSpPr>
      <xdr:spPr>
        <a:xfrm>
          <a:off x="3595317" y="544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159385</xdr:rowOff>
    </xdr:from>
    <xdr:to>
      <xdr:col>15</xdr:col>
      <xdr:colOff>101600</xdr:colOff>
      <xdr:row>33</xdr:row>
      <xdr:rowOff>89535</xdr:rowOff>
    </xdr:to>
    <xdr:sp macro="" textlink="">
      <xdr:nvSpPr>
        <xdr:cNvPr id="84" name="楕円 83"/>
        <xdr:cNvSpPr/>
      </xdr:nvSpPr>
      <xdr:spPr>
        <a:xfrm>
          <a:off x="2857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106062</xdr:rowOff>
    </xdr:from>
    <xdr:ext cx="378565" cy="259045"/>
    <xdr:sp macro="" textlink="">
      <xdr:nvSpPr>
        <xdr:cNvPr id="85" name="テキスト ボックス 84"/>
        <xdr:cNvSpPr txBox="1"/>
      </xdr:nvSpPr>
      <xdr:spPr>
        <a:xfrm>
          <a:off x="2719017" y="542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8890</xdr:rowOff>
    </xdr:from>
    <xdr:to>
      <xdr:col>10</xdr:col>
      <xdr:colOff>165100</xdr:colOff>
      <xdr:row>33</xdr:row>
      <xdr:rowOff>110490</xdr:rowOff>
    </xdr:to>
    <xdr:sp macro="" textlink="">
      <xdr:nvSpPr>
        <xdr:cNvPr id="86" name="楕円 85"/>
        <xdr:cNvSpPr/>
      </xdr:nvSpPr>
      <xdr:spPr>
        <a:xfrm>
          <a:off x="1968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127017</xdr:rowOff>
    </xdr:from>
    <xdr:ext cx="378565" cy="259045"/>
    <xdr:sp macro="" textlink="">
      <xdr:nvSpPr>
        <xdr:cNvPr id="87" name="テキスト ボックス 86"/>
        <xdr:cNvSpPr txBox="1"/>
      </xdr:nvSpPr>
      <xdr:spPr>
        <a:xfrm>
          <a:off x="1830017" y="544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39370</xdr:rowOff>
    </xdr:from>
    <xdr:to>
      <xdr:col>6</xdr:col>
      <xdr:colOff>38100</xdr:colOff>
      <xdr:row>33</xdr:row>
      <xdr:rowOff>140970</xdr:rowOff>
    </xdr:to>
    <xdr:sp macro="" textlink="">
      <xdr:nvSpPr>
        <xdr:cNvPr id="88" name="楕円 87"/>
        <xdr:cNvSpPr/>
      </xdr:nvSpPr>
      <xdr:spPr>
        <a:xfrm>
          <a:off x="1079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157497</xdr:rowOff>
    </xdr:from>
    <xdr:ext cx="378565" cy="259045"/>
    <xdr:sp macro="" textlink="">
      <xdr:nvSpPr>
        <xdr:cNvPr id="89" name="テキスト ボックス 88"/>
        <xdr:cNvSpPr txBox="1"/>
      </xdr:nvSpPr>
      <xdr:spPr>
        <a:xfrm>
          <a:off x="941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60637</xdr:rowOff>
    </xdr:from>
    <xdr:to>
      <xdr:col>24</xdr:col>
      <xdr:colOff>63500</xdr:colOff>
      <xdr:row>58</xdr:row>
      <xdr:rowOff>64915</xdr:rowOff>
    </xdr:to>
    <xdr:cxnSp macro="">
      <xdr:nvCxnSpPr>
        <xdr:cNvPr id="119" name="直線コネクタ 118"/>
        <xdr:cNvCxnSpPr/>
      </xdr:nvCxnSpPr>
      <xdr:spPr>
        <a:xfrm flipV="1">
          <a:off x="3797300" y="10004737"/>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64915</xdr:rowOff>
    </xdr:from>
    <xdr:to>
      <xdr:col>19</xdr:col>
      <xdr:colOff>177800</xdr:colOff>
      <xdr:row>58</xdr:row>
      <xdr:rowOff>106390</xdr:rowOff>
    </xdr:to>
    <xdr:cxnSp macro="">
      <xdr:nvCxnSpPr>
        <xdr:cNvPr id="122" name="直線コネクタ 121"/>
        <xdr:cNvCxnSpPr/>
      </xdr:nvCxnSpPr>
      <xdr:spPr>
        <a:xfrm flipV="1">
          <a:off x="2908300" y="10009015"/>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100479</xdr:rowOff>
    </xdr:from>
    <xdr:to>
      <xdr:col>15</xdr:col>
      <xdr:colOff>50800</xdr:colOff>
      <xdr:row>58</xdr:row>
      <xdr:rowOff>106390</xdr:rowOff>
    </xdr:to>
    <xdr:cxnSp macro="">
      <xdr:nvCxnSpPr>
        <xdr:cNvPr id="125" name="直線コネクタ 124"/>
        <xdr:cNvCxnSpPr/>
      </xdr:nvCxnSpPr>
      <xdr:spPr>
        <a:xfrm>
          <a:off x="2019300" y="1004457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100479</xdr:rowOff>
    </xdr:from>
    <xdr:to>
      <xdr:col>10</xdr:col>
      <xdr:colOff>114300</xdr:colOff>
      <xdr:row>58</xdr:row>
      <xdr:rowOff>137218</xdr:rowOff>
    </xdr:to>
    <xdr:cxnSp macro="">
      <xdr:nvCxnSpPr>
        <xdr:cNvPr id="128" name="直線コネクタ 127"/>
        <xdr:cNvCxnSpPr/>
      </xdr:nvCxnSpPr>
      <xdr:spPr>
        <a:xfrm flipV="1">
          <a:off x="1130300" y="100445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9837</xdr:rowOff>
    </xdr:from>
    <xdr:to>
      <xdr:col>24</xdr:col>
      <xdr:colOff>114300</xdr:colOff>
      <xdr:row>58</xdr:row>
      <xdr:rowOff>111437</xdr:rowOff>
    </xdr:to>
    <xdr:sp macro="" textlink="">
      <xdr:nvSpPr>
        <xdr:cNvPr id="138" name="楕円 137"/>
        <xdr:cNvSpPr/>
      </xdr:nvSpPr>
      <xdr:spPr>
        <a:xfrm>
          <a:off x="4584700" y="9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32714</xdr:rowOff>
    </xdr:from>
    <xdr:ext cx="534377" cy="259045"/>
    <xdr:sp macro="" textlink="">
      <xdr:nvSpPr>
        <xdr:cNvPr id="139" name="総務費該当値テキスト"/>
        <xdr:cNvSpPr txBox="1"/>
      </xdr:nvSpPr>
      <xdr:spPr>
        <a:xfrm>
          <a:off x="4686300" y="98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14115</xdr:rowOff>
    </xdr:from>
    <xdr:to>
      <xdr:col>20</xdr:col>
      <xdr:colOff>38100</xdr:colOff>
      <xdr:row>58</xdr:row>
      <xdr:rowOff>115715</xdr:rowOff>
    </xdr:to>
    <xdr:sp macro="" textlink="">
      <xdr:nvSpPr>
        <xdr:cNvPr id="140" name="楕円 139"/>
        <xdr:cNvSpPr/>
      </xdr:nvSpPr>
      <xdr:spPr>
        <a:xfrm>
          <a:off x="3746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132242</xdr:rowOff>
    </xdr:from>
    <xdr:ext cx="534377" cy="259045"/>
    <xdr:sp macro="" textlink="">
      <xdr:nvSpPr>
        <xdr:cNvPr id="141" name="テキスト ボックス 140"/>
        <xdr:cNvSpPr txBox="1"/>
      </xdr:nvSpPr>
      <xdr:spPr>
        <a:xfrm>
          <a:off x="3517411" y="97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55590</xdr:rowOff>
    </xdr:from>
    <xdr:to>
      <xdr:col>15</xdr:col>
      <xdr:colOff>101600</xdr:colOff>
      <xdr:row>58</xdr:row>
      <xdr:rowOff>157190</xdr:rowOff>
    </xdr:to>
    <xdr:sp macro="" textlink="">
      <xdr:nvSpPr>
        <xdr:cNvPr id="142" name="楕円 141"/>
        <xdr:cNvSpPr/>
      </xdr:nvSpPr>
      <xdr:spPr>
        <a:xfrm>
          <a:off x="2857500" y="99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148317</xdr:rowOff>
    </xdr:from>
    <xdr:ext cx="534377" cy="259045"/>
    <xdr:sp macro="" textlink="">
      <xdr:nvSpPr>
        <xdr:cNvPr id="143" name="テキスト ボックス 142"/>
        <xdr:cNvSpPr txBox="1"/>
      </xdr:nvSpPr>
      <xdr:spPr>
        <a:xfrm>
          <a:off x="2641111" y="100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49679</xdr:rowOff>
    </xdr:from>
    <xdr:to>
      <xdr:col>10</xdr:col>
      <xdr:colOff>165100</xdr:colOff>
      <xdr:row>58</xdr:row>
      <xdr:rowOff>151279</xdr:rowOff>
    </xdr:to>
    <xdr:sp macro="" textlink="">
      <xdr:nvSpPr>
        <xdr:cNvPr id="144" name="楕円 143"/>
        <xdr:cNvSpPr/>
      </xdr:nvSpPr>
      <xdr:spPr>
        <a:xfrm>
          <a:off x="1968500" y="99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142406</xdr:rowOff>
    </xdr:from>
    <xdr:ext cx="534377" cy="259045"/>
    <xdr:sp macro="" textlink="">
      <xdr:nvSpPr>
        <xdr:cNvPr id="145" name="テキスト ボックス 144"/>
        <xdr:cNvSpPr txBox="1"/>
      </xdr:nvSpPr>
      <xdr:spPr>
        <a:xfrm>
          <a:off x="1752111" y="100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86418</xdr:rowOff>
    </xdr:from>
    <xdr:to>
      <xdr:col>6</xdr:col>
      <xdr:colOff>38100</xdr:colOff>
      <xdr:row>59</xdr:row>
      <xdr:rowOff>16568</xdr:rowOff>
    </xdr:to>
    <xdr:sp macro="" textlink="">
      <xdr:nvSpPr>
        <xdr:cNvPr id="146" name="楕円 145"/>
        <xdr:cNvSpPr/>
      </xdr:nvSpPr>
      <xdr:spPr>
        <a:xfrm>
          <a:off x="1079500" y="10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7695</xdr:rowOff>
    </xdr:from>
    <xdr:ext cx="534377" cy="259045"/>
    <xdr:sp macro="" textlink="">
      <xdr:nvSpPr>
        <xdr:cNvPr id="147" name="テキスト ボックス 146"/>
        <xdr:cNvSpPr txBox="1"/>
      </xdr:nvSpPr>
      <xdr:spPr>
        <a:xfrm>
          <a:off x="863111" y="101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103067</xdr:rowOff>
    </xdr:from>
    <xdr:to>
      <xdr:col>24</xdr:col>
      <xdr:colOff>63500</xdr:colOff>
      <xdr:row>76</xdr:row>
      <xdr:rowOff>141167</xdr:rowOff>
    </xdr:to>
    <xdr:cxnSp macro="">
      <xdr:nvCxnSpPr>
        <xdr:cNvPr id="175" name="直線コネクタ 174"/>
        <xdr:cNvCxnSpPr/>
      </xdr:nvCxnSpPr>
      <xdr:spPr>
        <a:xfrm>
          <a:off x="3797300" y="13133267"/>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103067</xdr:rowOff>
    </xdr:from>
    <xdr:to>
      <xdr:col>19</xdr:col>
      <xdr:colOff>177800</xdr:colOff>
      <xdr:row>76</xdr:row>
      <xdr:rowOff>150330</xdr:rowOff>
    </xdr:to>
    <xdr:cxnSp macro="">
      <xdr:nvCxnSpPr>
        <xdr:cNvPr id="178" name="直線コネクタ 177"/>
        <xdr:cNvCxnSpPr/>
      </xdr:nvCxnSpPr>
      <xdr:spPr>
        <a:xfrm flipV="1">
          <a:off x="2908300" y="13133267"/>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150330</xdr:rowOff>
    </xdr:from>
    <xdr:to>
      <xdr:col>15</xdr:col>
      <xdr:colOff>50800</xdr:colOff>
      <xdr:row>77</xdr:row>
      <xdr:rowOff>33782</xdr:rowOff>
    </xdr:to>
    <xdr:cxnSp macro="">
      <xdr:nvCxnSpPr>
        <xdr:cNvPr id="181" name="直線コネクタ 180"/>
        <xdr:cNvCxnSpPr/>
      </xdr:nvCxnSpPr>
      <xdr:spPr>
        <a:xfrm flipV="1">
          <a:off x="2019300" y="13180530"/>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33782</xdr:rowOff>
    </xdr:from>
    <xdr:to>
      <xdr:col>10</xdr:col>
      <xdr:colOff>114300</xdr:colOff>
      <xdr:row>77</xdr:row>
      <xdr:rowOff>88303</xdr:rowOff>
    </xdr:to>
    <xdr:cxnSp macro="">
      <xdr:nvCxnSpPr>
        <xdr:cNvPr id="184" name="直線コネクタ 183"/>
        <xdr:cNvCxnSpPr/>
      </xdr:nvCxnSpPr>
      <xdr:spPr>
        <a:xfrm flipV="1">
          <a:off x="1130300" y="13235432"/>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90367</xdr:rowOff>
    </xdr:from>
    <xdr:to>
      <xdr:col>24</xdr:col>
      <xdr:colOff>114300</xdr:colOff>
      <xdr:row>77</xdr:row>
      <xdr:rowOff>20517</xdr:rowOff>
    </xdr:to>
    <xdr:sp macro="" textlink="">
      <xdr:nvSpPr>
        <xdr:cNvPr id="194" name="楕円 193"/>
        <xdr:cNvSpPr/>
      </xdr:nvSpPr>
      <xdr:spPr>
        <a:xfrm>
          <a:off x="4584700" y="131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113244</xdr:rowOff>
    </xdr:from>
    <xdr:ext cx="534377" cy="259045"/>
    <xdr:sp macro="" textlink="">
      <xdr:nvSpPr>
        <xdr:cNvPr id="195" name="民生費該当値テキスト"/>
        <xdr:cNvSpPr txBox="1"/>
      </xdr:nvSpPr>
      <xdr:spPr>
        <a:xfrm>
          <a:off x="4686300" y="129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52267</xdr:rowOff>
    </xdr:from>
    <xdr:to>
      <xdr:col>20</xdr:col>
      <xdr:colOff>38100</xdr:colOff>
      <xdr:row>76</xdr:row>
      <xdr:rowOff>153867</xdr:rowOff>
    </xdr:to>
    <xdr:sp macro="" textlink="">
      <xdr:nvSpPr>
        <xdr:cNvPr id="196" name="楕円 195"/>
        <xdr:cNvSpPr/>
      </xdr:nvSpPr>
      <xdr:spPr>
        <a:xfrm>
          <a:off x="3746500" y="130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170394</xdr:rowOff>
    </xdr:from>
    <xdr:ext cx="534377" cy="259045"/>
    <xdr:sp macro="" textlink="">
      <xdr:nvSpPr>
        <xdr:cNvPr id="197" name="テキスト ボックス 196"/>
        <xdr:cNvSpPr txBox="1"/>
      </xdr:nvSpPr>
      <xdr:spPr>
        <a:xfrm>
          <a:off x="3517411" y="128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99530</xdr:rowOff>
    </xdr:from>
    <xdr:to>
      <xdr:col>15</xdr:col>
      <xdr:colOff>101600</xdr:colOff>
      <xdr:row>77</xdr:row>
      <xdr:rowOff>29680</xdr:rowOff>
    </xdr:to>
    <xdr:sp macro="" textlink="">
      <xdr:nvSpPr>
        <xdr:cNvPr id="198" name="楕円 197"/>
        <xdr:cNvSpPr/>
      </xdr:nvSpPr>
      <xdr:spPr>
        <a:xfrm>
          <a:off x="2857500" y="131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20807</xdr:rowOff>
    </xdr:from>
    <xdr:ext cx="534377" cy="259045"/>
    <xdr:sp macro="" textlink="">
      <xdr:nvSpPr>
        <xdr:cNvPr id="199" name="テキスト ボックス 198"/>
        <xdr:cNvSpPr txBox="1"/>
      </xdr:nvSpPr>
      <xdr:spPr>
        <a:xfrm>
          <a:off x="2641111" y="1322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154432</xdr:rowOff>
    </xdr:from>
    <xdr:to>
      <xdr:col>10</xdr:col>
      <xdr:colOff>165100</xdr:colOff>
      <xdr:row>77</xdr:row>
      <xdr:rowOff>84582</xdr:rowOff>
    </xdr:to>
    <xdr:sp macro="" textlink="">
      <xdr:nvSpPr>
        <xdr:cNvPr id="200" name="楕円 199"/>
        <xdr:cNvSpPr/>
      </xdr:nvSpPr>
      <xdr:spPr>
        <a:xfrm>
          <a:off x="19685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75709</xdr:rowOff>
    </xdr:from>
    <xdr:ext cx="534377" cy="259045"/>
    <xdr:sp macro="" textlink="">
      <xdr:nvSpPr>
        <xdr:cNvPr id="201" name="テキスト ボックス 200"/>
        <xdr:cNvSpPr txBox="1"/>
      </xdr:nvSpPr>
      <xdr:spPr>
        <a:xfrm>
          <a:off x="1752111" y="132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37503</xdr:rowOff>
    </xdr:from>
    <xdr:to>
      <xdr:col>6</xdr:col>
      <xdr:colOff>38100</xdr:colOff>
      <xdr:row>77</xdr:row>
      <xdr:rowOff>139103</xdr:rowOff>
    </xdr:to>
    <xdr:sp macro="" textlink="">
      <xdr:nvSpPr>
        <xdr:cNvPr id="202" name="楕円 201"/>
        <xdr:cNvSpPr/>
      </xdr:nvSpPr>
      <xdr:spPr>
        <a:xfrm>
          <a:off x="1079500" y="132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155630</xdr:rowOff>
    </xdr:from>
    <xdr:ext cx="534377" cy="259045"/>
    <xdr:sp macro="" textlink="">
      <xdr:nvSpPr>
        <xdr:cNvPr id="203" name="テキスト ボックス 202"/>
        <xdr:cNvSpPr txBox="1"/>
      </xdr:nvSpPr>
      <xdr:spPr>
        <a:xfrm>
          <a:off x="863111" y="1301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xdr:rowOff>
    </xdr:from>
    <xdr:to>
      <xdr:col>24</xdr:col>
      <xdr:colOff>63500</xdr:colOff>
      <xdr:row>96</xdr:row>
      <xdr:rowOff>16165</xdr:rowOff>
    </xdr:to>
    <xdr:cxnSp macro="">
      <xdr:nvCxnSpPr>
        <xdr:cNvPr id="228" name="直線コネクタ 227"/>
        <xdr:cNvCxnSpPr/>
      </xdr:nvCxnSpPr>
      <xdr:spPr>
        <a:xfrm>
          <a:off x="3797300" y="1646000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117160</xdr:rowOff>
    </xdr:from>
    <xdr:to>
      <xdr:col>19</xdr:col>
      <xdr:colOff>177800</xdr:colOff>
      <xdr:row>96</xdr:row>
      <xdr:rowOff>803</xdr:rowOff>
    </xdr:to>
    <xdr:cxnSp macro="">
      <xdr:nvCxnSpPr>
        <xdr:cNvPr id="231" name="直線コネクタ 230"/>
        <xdr:cNvCxnSpPr/>
      </xdr:nvCxnSpPr>
      <xdr:spPr>
        <a:xfrm>
          <a:off x="2908300" y="16404910"/>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97227</xdr:rowOff>
    </xdr:from>
    <xdr:to>
      <xdr:col>15</xdr:col>
      <xdr:colOff>50800</xdr:colOff>
      <xdr:row>95</xdr:row>
      <xdr:rowOff>117160</xdr:rowOff>
    </xdr:to>
    <xdr:cxnSp macro="">
      <xdr:nvCxnSpPr>
        <xdr:cNvPr id="234" name="直線コネクタ 233"/>
        <xdr:cNvCxnSpPr/>
      </xdr:nvCxnSpPr>
      <xdr:spPr>
        <a:xfrm>
          <a:off x="2019300" y="16384977"/>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97227</xdr:rowOff>
    </xdr:from>
    <xdr:to>
      <xdr:col>10</xdr:col>
      <xdr:colOff>114300</xdr:colOff>
      <xdr:row>95</xdr:row>
      <xdr:rowOff>165120</xdr:rowOff>
    </xdr:to>
    <xdr:cxnSp macro="">
      <xdr:nvCxnSpPr>
        <xdr:cNvPr id="237" name="直線コネクタ 236"/>
        <xdr:cNvCxnSpPr/>
      </xdr:nvCxnSpPr>
      <xdr:spPr>
        <a:xfrm flipV="1">
          <a:off x="1130300" y="16384977"/>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136815</xdr:rowOff>
    </xdr:from>
    <xdr:to>
      <xdr:col>24</xdr:col>
      <xdr:colOff>114300</xdr:colOff>
      <xdr:row>96</xdr:row>
      <xdr:rowOff>66965</xdr:rowOff>
    </xdr:to>
    <xdr:sp macro="" textlink="">
      <xdr:nvSpPr>
        <xdr:cNvPr id="247" name="楕円 246"/>
        <xdr:cNvSpPr/>
      </xdr:nvSpPr>
      <xdr:spPr>
        <a:xfrm>
          <a:off x="4584700" y="164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159692</xdr:rowOff>
    </xdr:from>
    <xdr:ext cx="534377" cy="259045"/>
    <xdr:sp macro="" textlink="">
      <xdr:nvSpPr>
        <xdr:cNvPr id="248" name="衛生費該当値テキスト"/>
        <xdr:cNvSpPr txBox="1"/>
      </xdr:nvSpPr>
      <xdr:spPr>
        <a:xfrm>
          <a:off x="4686300" y="162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121453</xdr:rowOff>
    </xdr:from>
    <xdr:to>
      <xdr:col>20</xdr:col>
      <xdr:colOff>38100</xdr:colOff>
      <xdr:row>96</xdr:row>
      <xdr:rowOff>51603</xdr:rowOff>
    </xdr:to>
    <xdr:sp macro="" textlink="">
      <xdr:nvSpPr>
        <xdr:cNvPr id="249" name="楕円 248"/>
        <xdr:cNvSpPr/>
      </xdr:nvSpPr>
      <xdr:spPr>
        <a:xfrm>
          <a:off x="3746500" y="16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68130</xdr:rowOff>
    </xdr:from>
    <xdr:ext cx="534377" cy="259045"/>
    <xdr:sp macro="" textlink="">
      <xdr:nvSpPr>
        <xdr:cNvPr id="250" name="テキスト ボックス 249"/>
        <xdr:cNvSpPr txBox="1"/>
      </xdr:nvSpPr>
      <xdr:spPr>
        <a:xfrm>
          <a:off x="3517411" y="1618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66360</xdr:rowOff>
    </xdr:from>
    <xdr:to>
      <xdr:col>15</xdr:col>
      <xdr:colOff>101600</xdr:colOff>
      <xdr:row>95</xdr:row>
      <xdr:rowOff>167960</xdr:rowOff>
    </xdr:to>
    <xdr:sp macro="" textlink="">
      <xdr:nvSpPr>
        <xdr:cNvPr id="251" name="楕円 250"/>
        <xdr:cNvSpPr/>
      </xdr:nvSpPr>
      <xdr:spPr>
        <a:xfrm>
          <a:off x="2857500" y="1635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13037</xdr:rowOff>
    </xdr:from>
    <xdr:ext cx="534377" cy="259045"/>
    <xdr:sp macro="" textlink="">
      <xdr:nvSpPr>
        <xdr:cNvPr id="252" name="テキスト ボックス 251"/>
        <xdr:cNvSpPr txBox="1"/>
      </xdr:nvSpPr>
      <xdr:spPr>
        <a:xfrm>
          <a:off x="2641111" y="1612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46427</xdr:rowOff>
    </xdr:from>
    <xdr:to>
      <xdr:col>10</xdr:col>
      <xdr:colOff>165100</xdr:colOff>
      <xdr:row>95</xdr:row>
      <xdr:rowOff>148027</xdr:rowOff>
    </xdr:to>
    <xdr:sp macro="" textlink="">
      <xdr:nvSpPr>
        <xdr:cNvPr id="253" name="楕円 252"/>
        <xdr:cNvSpPr/>
      </xdr:nvSpPr>
      <xdr:spPr>
        <a:xfrm>
          <a:off x="1968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164554</xdr:rowOff>
    </xdr:from>
    <xdr:ext cx="534377" cy="259045"/>
    <xdr:sp macro="" textlink="">
      <xdr:nvSpPr>
        <xdr:cNvPr id="254" name="テキスト ボックス 253"/>
        <xdr:cNvSpPr txBox="1"/>
      </xdr:nvSpPr>
      <xdr:spPr>
        <a:xfrm>
          <a:off x="1752111" y="161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114320</xdr:rowOff>
    </xdr:from>
    <xdr:to>
      <xdr:col>6</xdr:col>
      <xdr:colOff>38100</xdr:colOff>
      <xdr:row>96</xdr:row>
      <xdr:rowOff>44470</xdr:rowOff>
    </xdr:to>
    <xdr:sp macro="" textlink="">
      <xdr:nvSpPr>
        <xdr:cNvPr id="255" name="楕円 254"/>
        <xdr:cNvSpPr/>
      </xdr:nvSpPr>
      <xdr:spPr>
        <a:xfrm>
          <a:off x="1079500" y="1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60997</xdr:rowOff>
    </xdr:from>
    <xdr:ext cx="534377" cy="259045"/>
    <xdr:sp macro="" textlink="">
      <xdr:nvSpPr>
        <xdr:cNvPr id="256" name="テキスト ボックス 255"/>
        <xdr:cNvSpPr txBox="1"/>
      </xdr:nvSpPr>
      <xdr:spPr>
        <a:xfrm>
          <a:off x="863111" y="161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170180</xdr:rowOff>
    </xdr:from>
    <xdr:to>
      <xdr:col>55</xdr:col>
      <xdr:colOff>0</xdr:colOff>
      <xdr:row>37</xdr:row>
      <xdr:rowOff>18542</xdr:rowOff>
    </xdr:to>
    <xdr:cxnSp macro="">
      <xdr:nvCxnSpPr>
        <xdr:cNvPr id="284" name="直線コネクタ 283"/>
        <xdr:cNvCxnSpPr/>
      </xdr:nvCxnSpPr>
      <xdr:spPr>
        <a:xfrm>
          <a:off x="9639300" y="634238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55880</xdr:rowOff>
    </xdr:from>
    <xdr:to>
      <xdr:col>50</xdr:col>
      <xdr:colOff>114300</xdr:colOff>
      <xdr:row>36</xdr:row>
      <xdr:rowOff>170180</xdr:rowOff>
    </xdr:to>
    <xdr:cxnSp macro="">
      <xdr:nvCxnSpPr>
        <xdr:cNvPr id="287" name="直線コネクタ 286"/>
        <xdr:cNvCxnSpPr/>
      </xdr:nvCxnSpPr>
      <xdr:spPr>
        <a:xfrm>
          <a:off x="8750300" y="6228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55118</xdr:rowOff>
    </xdr:from>
    <xdr:to>
      <xdr:col>45</xdr:col>
      <xdr:colOff>177800</xdr:colOff>
      <xdr:row>36</xdr:row>
      <xdr:rowOff>55880</xdr:rowOff>
    </xdr:to>
    <xdr:cxnSp macro="">
      <xdr:nvCxnSpPr>
        <xdr:cNvPr id="290" name="直線コネクタ 289"/>
        <xdr:cNvCxnSpPr/>
      </xdr:nvCxnSpPr>
      <xdr:spPr>
        <a:xfrm>
          <a:off x="7861300" y="5884418"/>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99314</xdr:rowOff>
    </xdr:from>
    <xdr:to>
      <xdr:col>41</xdr:col>
      <xdr:colOff>50800</xdr:colOff>
      <xdr:row>34</xdr:row>
      <xdr:rowOff>55118</xdr:rowOff>
    </xdr:to>
    <xdr:cxnSp macro="">
      <xdr:nvCxnSpPr>
        <xdr:cNvPr id="293" name="直線コネクタ 292"/>
        <xdr:cNvCxnSpPr/>
      </xdr:nvCxnSpPr>
      <xdr:spPr>
        <a:xfrm>
          <a:off x="6972300" y="5585714"/>
          <a:ext cx="889000" cy="2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139192</xdr:rowOff>
    </xdr:from>
    <xdr:to>
      <xdr:col>55</xdr:col>
      <xdr:colOff>50800</xdr:colOff>
      <xdr:row>37</xdr:row>
      <xdr:rowOff>69342</xdr:rowOff>
    </xdr:to>
    <xdr:sp macro="" textlink="">
      <xdr:nvSpPr>
        <xdr:cNvPr id="303" name="楕円 302"/>
        <xdr:cNvSpPr/>
      </xdr:nvSpPr>
      <xdr:spPr>
        <a:xfrm>
          <a:off x="104267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162069</xdr:rowOff>
    </xdr:from>
    <xdr:ext cx="378565" cy="259045"/>
    <xdr:sp macro="" textlink="">
      <xdr:nvSpPr>
        <xdr:cNvPr id="304" name="労働費該当値テキスト"/>
        <xdr:cNvSpPr txBox="1"/>
      </xdr:nvSpPr>
      <xdr:spPr>
        <a:xfrm>
          <a:off x="10528300"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119380</xdr:rowOff>
    </xdr:from>
    <xdr:to>
      <xdr:col>50</xdr:col>
      <xdr:colOff>165100</xdr:colOff>
      <xdr:row>37</xdr:row>
      <xdr:rowOff>49530</xdr:rowOff>
    </xdr:to>
    <xdr:sp macro="" textlink="">
      <xdr:nvSpPr>
        <xdr:cNvPr id="305" name="楕円 304"/>
        <xdr:cNvSpPr/>
      </xdr:nvSpPr>
      <xdr:spPr>
        <a:xfrm>
          <a:off x="9588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66057</xdr:rowOff>
    </xdr:from>
    <xdr:ext cx="469744" cy="259045"/>
    <xdr:sp macro="" textlink="">
      <xdr:nvSpPr>
        <xdr:cNvPr id="306" name="テキスト ボックス 305"/>
        <xdr:cNvSpPr txBox="1"/>
      </xdr:nvSpPr>
      <xdr:spPr>
        <a:xfrm>
          <a:off x="93917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5080</xdr:rowOff>
    </xdr:from>
    <xdr:to>
      <xdr:col>46</xdr:col>
      <xdr:colOff>38100</xdr:colOff>
      <xdr:row>36</xdr:row>
      <xdr:rowOff>106680</xdr:rowOff>
    </xdr:to>
    <xdr:sp macro="" textlink="">
      <xdr:nvSpPr>
        <xdr:cNvPr id="307" name="楕円 306"/>
        <xdr:cNvSpPr/>
      </xdr:nvSpPr>
      <xdr:spPr>
        <a:xfrm>
          <a:off x="8699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97807</xdr:rowOff>
    </xdr:from>
    <xdr:ext cx="469744" cy="259045"/>
    <xdr:sp macro="" textlink="">
      <xdr:nvSpPr>
        <xdr:cNvPr id="308" name="テキスト ボックス 307"/>
        <xdr:cNvSpPr txBox="1"/>
      </xdr:nvSpPr>
      <xdr:spPr>
        <a:xfrm>
          <a:off x="8515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4318</xdr:rowOff>
    </xdr:from>
    <xdr:to>
      <xdr:col>41</xdr:col>
      <xdr:colOff>101600</xdr:colOff>
      <xdr:row>34</xdr:row>
      <xdr:rowOff>105918</xdr:rowOff>
    </xdr:to>
    <xdr:sp macro="" textlink="">
      <xdr:nvSpPr>
        <xdr:cNvPr id="309" name="楕円 308"/>
        <xdr:cNvSpPr/>
      </xdr:nvSpPr>
      <xdr:spPr>
        <a:xfrm>
          <a:off x="7810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97045</xdr:rowOff>
    </xdr:from>
    <xdr:ext cx="469744" cy="259045"/>
    <xdr:sp macro="" textlink="">
      <xdr:nvSpPr>
        <xdr:cNvPr id="310" name="テキスト ボックス 309"/>
        <xdr:cNvSpPr txBox="1"/>
      </xdr:nvSpPr>
      <xdr:spPr>
        <a:xfrm>
          <a:off x="7626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48514</xdr:rowOff>
    </xdr:from>
    <xdr:to>
      <xdr:col>36</xdr:col>
      <xdr:colOff>165100</xdr:colOff>
      <xdr:row>32</xdr:row>
      <xdr:rowOff>150114</xdr:rowOff>
    </xdr:to>
    <xdr:sp macro="" textlink="">
      <xdr:nvSpPr>
        <xdr:cNvPr id="311" name="楕円 310"/>
        <xdr:cNvSpPr/>
      </xdr:nvSpPr>
      <xdr:spPr>
        <a:xfrm>
          <a:off x="6921500" y="55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141241</xdr:rowOff>
    </xdr:from>
    <xdr:ext cx="469744" cy="259045"/>
    <xdr:sp macro="" textlink="">
      <xdr:nvSpPr>
        <xdr:cNvPr id="312" name="テキスト ボックス 311"/>
        <xdr:cNvSpPr txBox="1"/>
      </xdr:nvSpPr>
      <xdr:spPr>
        <a:xfrm>
          <a:off x="6737428" y="56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92951</xdr:rowOff>
    </xdr:from>
    <xdr:to>
      <xdr:col>55</xdr:col>
      <xdr:colOff>0</xdr:colOff>
      <xdr:row>56</xdr:row>
      <xdr:rowOff>95329</xdr:rowOff>
    </xdr:to>
    <xdr:cxnSp macro="">
      <xdr:nvCxnSpPr>
        <xdr:cNvPr id="337" name="直線コネクタ 336"/>
        <xdr:cNvCxnSpPr/>
      </xdr:nvCxnSpPr>
      <xdr:spPr>
        <a:xfrm>
          <a:off x="9639300" y="9694151"/>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92951</xdr:rowOff>
    </xdr:from>
    <xdr:to>
      <xdr:col>50</xdr:col>
      <xdr:colOff>114300</xdr:colOff>
      <xdr:row>56</xdr:row>
      <xdr:rowOff>120338</xdr:rowOff>
    </xdr:to>
    <xdr:cxnSp macro="">
      <xdr:nvCxnSpPr>
        <xdr:cNvPr id="340" name="直線コネクタ 339"/>
        <xdr:cNvCxnSpPr/>
      </xdr:nvCxnSpPr>
      <xdr:spPr>
        <a:xfrm flipV="1">
          <a:off x="8750300" y="9694151"/>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98666</xdr:rowOff>
    </xdr:from>
    <xdr:to>
      <xdr:col>45</xdr:col>
      <xdr:colOff>177800</xdr:colOff>
      <xdr:row>56</xdr:row>
      <xdr:rowOff>120338</xdr:rowOff>
    </xdr:to>
    <xdr:cxnSp macro="">
      <xdr:nvCxnSpPr>
        <xdr:cNvPr id="343" name="直線コネクタ 342"/>
        <xdr:cNvCxnSpPr/>
      </xdr:nvCxnSpPr>
      <xdr:spPr>
        <a:xfrm>
          <a:off x="7861300" y="9528416"/>
          <a:ext cx="8890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98666</xdr:rowOff>
    </xdr:from>
    <xdr:to>
      <xdr:col>41</xdr:col>
      <xdr:colOff>50800</xdr:colOff>
      <xdr:row>56</xdr:row>
      <xdr:rowOff>37036</xdr:rowOff>
    </xdr:to>
    <xdr:cxnSp macro="">
      <xdr:nvCxnSpPr>
        <xdr:cNvPr id="346" name="直線コネクタ 345"/>
        <xdr:cNvCxnSpPr/>
      </xdr:nvCxnSpPr>
      <xdr:spPr>
        <a:xfrm flipV="1">
          <a:off x="6972300" y="9528416"/>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44529</xdr:rowOff>
    </xdr:from>
    <xdr:to>
      <xdr:col>55</xdr:col>
      <xdr:colOff>50800</xdr:colOff>
      <xdr:row>56</xdr:row>
      <xdr:rowOff>146129</xdr:rowOff>
    </xdr:to>
    <xdr:sp macro="" textlink="">
      <xdr:nvSpPr>
        <xdr:cNvPr id="356" name="楕円 355"/>
        <xdr:cNvSpPr/>
      </xdr:nvSpPr>
      <xdr:spPr>
        <a:xfrm>
          <a:off x="10426700" y="96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67406</xdr:rowOff>
    </xdr:from>
    <xdr:ext cx="534377" cy="259045"/>
    <xdr:sp macro="" textlink="">
      <xdr:nvSpPr>
        <xdr:cNvPr id="357" name="農林水産業費該当値テキスト"/>
        <xdr:cNvSpPr txBox="1"/>
      </xdr:nvSpPr>
      <xdr:spPr>
        <a:xfrm>
          <a:off x="10528300" y="94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42151</xdr:rowOff>
    </xdr:from>
    <xdr:to>
      <xdr:col>50</xdr:col>
      <xdr:colOff>165100</xdr:colOff>
      <xdr:row>56</xdr:row>
      <xdr:rowOff>143751</xdr:rowOff>
    </xdr:to>
    <xdr:sp macro="" textlink="">
      <xdr:nvSpPr>
        <xdr:cNvPr id="358" name="楕円 357"/>
        <xdr:cNvSpPr/>
      </xdr:nvSpPr>
      <xdr:spPr>
        <a:xfrm>
          <a:off x="95885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160278</xdr:rowOff>
    </xdr:from>
    <xdr:ext cx="534377" cy="259045"/>
    <xdr:sp macro="" textlink="">
      <xdr:nvSpPr>
        <xdr:cNvPr id="359" name="テキスト ボックス 358"/>
        <xdr:cNvSpPr txBox="1"/>
      </xdr:nvSpPr>
      <xdr:spPr>
        <a:xfrm>
          <a:off x="9359411" y="94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69538</xdr:rowOff>
    </xdr:from>
    <xdr:to>
      <xdr:col>46</xdr:col>
      <xdr:colOff>38100</xdr:colOff>
      <xdr:row>56</xdr:row>
      <xdr:rowOff>171138</xdr:rowOff>
    </xdr:to>
    <xdr:sp macro="" textlink="">
      <xdr:nvSpPr>
        <xdr:cNvPr id="360" name="楕円 359"/>
        <xdr:cNvSpPr/>
      </xdr:nvSpPr>
      <xdr:spPr>
        <a:xfrm>
          <a:off x="8699500" y="96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16215</xdr:rowOff>
    </xdr:from>
    <xdr:ext cx="534377" cy="259045"/>
    <xdr:sp macro="" textlink="">
      <xdr:nvSpPr>
        <xdr:cNvPr id="361" name="テキスト ボックス 360"/>
        <xdr:cNvSpPr txBox="1"/>
      </xdr:nvSpPr>
      <xdr:spPr>
        <a:xfrm>
          <a:off x="8483111" y="94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47866</xdr:rowOff>
    </xdr:from>
    <xdr:to>
      <xdr:col>41</xdr:col>
      <xdr:colOff>101600</xdr:colOff>
      <xdr:row>55</xdr:row>
      <xdr:rowOff>149466</xdr:rowOff>
    </xdr:to>
    <xdr:sp macro="" textlink="">
      <xdr:nvSpPr>
        <xdr:cNvPr id="362" name="楕円 361"/>
        <xdr:cNvSpPr/>
      </xdr:nvSpPr>
      <xdr:spPr>
        <a:xfrm>
          <a:off x="7810500" y="94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165993</xdr:rowOff>
    </xdr:from>
    <xdr:ext cx="534377" cy="259045"/>
    <xdr:sp macro="" textlink="">
      <xdr:nvSpPr>
        <xdr:cNvPr id="363" name="テキスト ボックス 362"/>
        <xdr:cNvSpPr txBox="1"/>
      </xdr:nvSpPr>
      <xdr:spPr>
        <a:xfrm>
          <a:off x="7594111" y="9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157686</xdr:rowOff>
    </xdr:from>
    <xdr:to>
      <xdr:col>36</xdr:col>
      <xdr:colOff>165100</xdr:colOff>
      <xdr:row>56</xdr:row>
      <xdr:rowOff>87836</xdr:rowOff>
    </xdr:to>
    <xdr:sp macro="" textlink="">
      <xdr:nvSpPr>
        <xdr:cNvPr id="364" name="楕円 363"/>
        <xdr:cNvSpPr/>
      </xdr:nvSpPr>
      <xdr:spPr>
        <a:xfrm>
          <a:off x="6921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104363</xdr:rowOff>
    </xdr:from>
    <xdr:ext cx="534377" cy="259045"/>
    <xdr:sp macro="" textlink="">
      <xdr:nvSpPr>
        <xdr:cNvPr id="365" name="テキスト ボックス 364"/>
        <xdr:cNvSpPr txBox="1"/>
      </xdr:nvSpPr>
      <xdr:spPr>
        <a:xfrm>
          <a:off x="6705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119172</xdr:rowOff>
    </xdr:from>
    <xdr:to>
      <xdr:col>55</xdr:col>
      <xdr:colOff>0</xdr:colOff>
      <xdr:row>75</xdr:row>
      <xdr:rowOff>144158</xdr:rowOff>
    </xdr:to>
    <xdr:cxnSp macro="">
      <xdr:nvCxnSpPr>
        <xdr:cNvPr id="390" name="直線コネクタ 389"/>
        <xdr:cNvCxnSpPr/>
      </xdr:nvCxnSpPr>
      <xdr:spPr>
        <a:xfrm flipV="1">
          <a:off x="9639300" y="12977922"/>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39665</xdr:rowOff>
    </xdr:from>
    <xdr:to>
      <xdr:col>50</xdr:col>
      <xdr:colOff>114300</xdr:colOff>
      <xdr:row>75</xdr:row>
      <xdr:rowOff>144158</xdr:rowOff>
    </xdr:to>
    <xdr:cxnSp macro="">
      <xdr:nvCxnSpPr>
        <xdr:cNvPr id="393" name="直線コネクタ 392"/>
        <xdr:cNvCxnSpPr/>
      </xdr:nvCxnSpPr>
      <xdr:spPr>
        <a:xfrm>
          <a:off x="8750300" y="12898415"/>
          <a:ext cx="8890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82916</xdr:rowOff>
    </xdr:from>
    <xdr:to>
      <xdr:col>45</xdr:col>
      <xdr:colOff>177800</xdr:colOff>
      <xdr:row>75</xdr:row>
      <xdr:rowOff>39665</xdr:rowOff>
    </xdr:to>
    <xdr:cxnSp macro="">
      <xdr:nvCxnSpPr>
        <xdr:cNvPr id="396" name="直線コネクタ 395"/>
        <xdr:cNvCxnSpPr/>
      </xdr:nvCxnSpPr>
      <xdr:spPr>
        <a:xfrm>
          <a:off x="7861300" y="12770216"/>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144112</xdr:rowOff>
    </xdr:from>
    <xdr:to>
      <xdr:col>41</xdr:col>
      <xdr:colOff>50800</xdr:colOff>
      <xdr:row>74</xdr:row>
      <xdr:rowOff>82916</xdr:rowOff>
    </xdr:to>
    <xdr:cxnSp macro="">
      <xdr:nvCxnSpPr>
        <xdr:cNvPr id="399" name="直線コネクタ 398"/>
        <xdr:cNvCxnSpPr/>
      </xdr:nvCxnSpPr>
      <xdr:spPr>
        <a:xfrm>
          <a:off x="6972300" y="12659962"/>
          <a:ext cx="889000" cy="1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401" name="テキスト ボックス 400"/>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3" name="テキスト ボックス 402"/>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68372</xdr:rowOff>
    </xdr:from>
    <xdr:to>
      <xdr:col>55</xdr:col>
      <xdr:colOff>50800</xdr:colOff>
      <xdr:row>75</xdr:row>
      <xdr:rowOff>169971</xdr:rowOff>
    </xdr:to>
    <xdr:sp macro="" textlink="">
      <xdr:nvSpPr>
        <xdr:cNvPr id="409" name="楕円 408"/>
        <xdr:cNvSpPr/>
      </xdr:nvSpPr>
      <xdr:spPr>
        <a:xfrm>
          <a:off x="10426700" y="12927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91249</xdr:rowOff>
    </xdr:from>
    <xdr:ext cx="534377" cy="259045"/>
    <xdr:sp macro="" textlink="">
      <xdr:nvSpPr>
        <xdr:cNvPr id="410" name="商工費該当値テキスト"/>
        <xdr:cNvSpPr txBox="1"/>
      </xdr:nvSpPr>
      <xdr:spPr>
        <a:xfrm>
          <a:off x="10528300" y="127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93358</xdr:rowOff>
    </xdr:from>
    <xdr:to>
      <xdr:col>50</xdr:col>
      <xdr:colOff>165100</xdr:colOff>
      <xdr:row>76</xdr:row>
      <xdr:rowOff>23509</xdr:rowOff>
    </xdr:to>
    <xdr:sp macro="" textlink="">
      <xdr:nvSpPr>
        <xdr:cNvPr id="411" name="楕円 410"/>
        <xdr:cNvSpPr/>
      </xdr:nvSpPr>
      <xdr:spPr>
        <a:xfrm>
          <a:off x="9588500" y="12952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40035</xdr:rowOff>
    </xdr:from>
    <xdr:ext cx="534377" cy="259045"/>
    <xdr:sp macro="" textlink="">
      <xdr:nvSpPr>
        <xdr:cNvPr id="412" name="テキスト ボックス 411"/>
        <xdr:cNvSpPr txBox="1"/>
      </xdr:nvSpPr>
      <xdr:spPr>
        <a:xfrm>
          <a:off x="9359411" y="127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160315</xdr:rowOff>
    </xdr:from>
    <xdr:to>
      <xdr:col>46</xdr:col>
      <xdr:colOff>38100</xdr:colOff>
      <xdr:row>75</xdr:row>
      <xdr:rowOff>90465</xdr:rowOff>
    </xdr:to>
    <xdr:sp macro="" textlink="">
      <xdr:nvSpPr>
        <xdr:cNvPr id="413" name="楕円 412"/>
        <xdr:cNvSpPr/>
      </xdr:nvSpPr>
      <xdr:spPr>
        <a:xfrm>
          <a:off x="8699500" y="12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106992</xdr:rowOff>
    </xdr:from>
    <xdr:ext cx="534377" cy="259045"/>
    <xdr:sp macro="" textlink="">
      <xdr:nvSpPr>
        <xdr:cNvPr id="414" name="テキスト ボックス 413"/>
        <xdr:cNvSpPr txBox="1"/>
      </xdr:nvSpPr>
      <xdr:spPr>
        <a:xfrm>
          <a:off x="8483111" y="126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32116</xdr:rowOff>
    </xdr:from>
    <xdr:to>
      <xdr:col>41</xdr:col>
      <xdr:colOff>101600</xdr:colOff>
      <xdr:row>74</xdr:row>
      <xdr:rowOff>133716</xdr:rowOff>
    </xdr:to>
    <xdr:sp macro="" textlink="">
      <xdr:nvSpPr>
        <xdr:cNvPr id="415" name="楕円 414"/>
        <xdr:cNvSpPr/>
      </xdr:nvSpPr>
      <xdr:spPr>
        <a:xfrm>
          <a:off x="7810500" y="12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150243</xdr:rowOff>
    </xdr:from>
    <xdr:ext cx="534377" cy="259045"/>
    <xdr:sp macro="" textlink="">
      <xdr:nvSpPr>
        <xdr:cNvPr id="416" name="テキスト ボックス 415"/>
        <xdr:cNvSpPr txBox="1"/>
      </xdr:nvSpPr>
      <xdr:spPr>
        <a:xfrm>
          <a:off x="7594111" y="12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93312</xdr:rowOff>
    </xdr:from>
    <xdr:to>
      <xdr:col>36</xdr:col>
      <xdr:colOff>165100</xdr:colOff>
      <xdr:row>74</xdr:row>
      <xdr:rowOff>23462</xdr:rowOff>
    </xdr:to>
    <xdr:sp macro="" textlink="">
      <xdr:nvSpPr>
        <xdr:cNvPr id="417" name="楕円 416"/>
        <xdr:cNvSpPr/>
      </xdr:nvSpPr>
      <xdr:spPr>
        <a:xfrm>
          <a:off x="6921500" y="126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39989</xdr:rowOff>
    </xdr:from>
    <xdr:ext cx="534377" cy="259045"/>
    <xdr:sp macro="" textlink="">
      <xdr:nvSpPr>
        <xdr:cNvPr id="418" name="テキスト ボックス 417"/>
        <xdr:cNvSpPr txBox="1"/>
      </xdr:nvSpPr>
      <xdr:spPr>
        <a:xfrm>
          <a:off x="6705111" y="123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31981</xdr:rowOff>
    </xdr:from>
    <xdr:to>
      <xdr:col>55</xdr:col>
      <xdr:colOff>0</xdr:colOff>
      <xdr:row>95</xdr:row>
      <xdr:rowOff>35899</xdr:rowOff>
    </xdr:to>
    <xdr:cxnSp macro="">
      <xdr:nvCxnSpPr>
        <xdr:cNvPr id="447" name="直線コネクタ 446"/>
        <xdr:cNvCxnSpPr/>
      </xdr:nvCxnSpPr>
      <xdr:spPr>
        <a:xfrm flipV="1">
          <a:off x="9639300" y="16319731"/>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35899</xdr:rowOff>
    </xdr:from>
    <xdr:to>
      <xdr:col>50</xdr:col>
      <xdr:colOff>114300</xdr:colOff>
      <xdr:row>95</xdr:row>
      <xdr:rowOff>37238</xdr:rowOff>
    </xdr:to>
    <xdr:cxnSp macro="">
      <xdr:nvCxnSpPr>
        <xdr:cNvPr id="450" name="直線コネクタ 449"/>
        <xdr:cNvCxnSpPr/>
      </xdr:nvCxnSpPr>
      <xdr:spPr>
        <a:xfrm flipV="1">
          <a:off x="8750300" y="1632364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37238</xdr:rowOff>
    </xdr:from>
    <xdr:to>
      <xdr:col>45</xdr:col>
      <xdr:colOff>177800</xdr:colOff>
      <xdr:row>95</xdr:row>
      <xdr:rowOff>68035</xdr:rowOff>
    </xdr:to>
    <xdr:cxnSp macro="">
      <xdr:nvCxnSpPr>
        <xdr:cNvPr id="453" name="直線コネクタ 452"/>
        <xdr:cNvCxnSpPr/>
      </xdr:nvCxnSpPr>
      <xdr:spPr>
        <a:xfrm flipV="1">
          <a:off x="7861300" y="16324988"/>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11765</xdr:rowOff>
    </xdr:from>
    <xdr:to>
      <xdr:col>41</xdr:col>
      <xdr:colOff>50800</xdr:colOff>
      <xdr:row>95</xdr:row>
      <xdr:rowOff>68035</xdr:rowOff>
    </xdr:to>
    <xdr:cxnSp macro="">
      <xdr:nvCxnSpPr>
        <xdr:cNvPr id="456" name="直線コネクタ 455"/>
        <xdr:cNvCxnSpPr/>
      </xdr:nvCxnSpPr>
      <xdr:spPr>
        <a:xfrm>
          <a:off x="6972300" y="16299515"/>
          <a:ext cx="889000" cy="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152631</xdr:rowOff>
    </xdr:from>
    <xdr:to>
      <xdr:col>55</xdr:col>
      <xdr:colOff>50800</xdr:colOff>
      <xdr:row>95</xdr:row>
      <xdr:rowOff>82781</xdr:rowOff>
    </xdr:to>
    <xdr:sp macro="" textlink="">
      <xdr:nvSpPr>
        <xdr:cNvPr id="466" name="楕円 465"/>
        <xdr:cNvSpPr/>
      </xdr:nvSpPr>
      <xdr:spPr>
        <a:xfrm>
          <a:off x="10426700" y="162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4058</xdr:rowOff>
    </xdr:from>
    <xdr:ext cx="534377" cy="259045"/>
    <xdr:sp macro="" textlink="">
      <xdr:nvSpPr>
        <xdr:cNvPr id="467" name="土木費該当値テキスト"/>
        <xdr:cNvSpPr txBox="1"/>
      </xdr:nvSpPr>
      <xdr:spPr>
        <a:xfrm>
          <a:off x="10528300" y="1612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156549</xdr:rowOff>
    </xdr:from>
    <xdr:to>
      <xdr:col>50</xdr:col>
      <xdr:colOff>165100</xdr:colOff>
      <xdr:row>95</xdr:row>
      <xdr:rowOff>86699</xdr:rowOff>
    </xdr:to>
    <xdr:sp macro="" textlink="">
      <xdr:nvSpPr>
        <xdr:cNvPr id="468" name="楕円 467"/>
        <xdr:cNvSpPr/>
      </xdr:nvSpPr>
      <xdr:spPr>
        <a:xfrm>
          <a:off x="9588500" y="162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103226</xdr:rowOff>
    </xdr:from>
    <xdr:ext cx="534377" cy="259045"/>
    <xdr:sp macro="" textlink="">
      <xdr:nvSpPr>
        <xdr:cNvPr id="469" name="テキスト ボックス 468"/>
        <xdr:cNvSpPr txBox="1"/>
      </xdr:nvSpPr>
      <xdr:spPr>
        <a:xfrm>
          <a:off x="9359411" y="160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157888</xdr:rowOff>
    </xdr:from>
    <xdr:to>
      <xdr:col>46</xdr:col>
      <xdr:colOff>38100</xdr:colOff>
      <xdr:row>95</xdr:row>
      <xdr:rowOff>88038</xdr:rowOff>
    </xdr:to>
    <xdr:sp macro="" textlink="">
      <xdr:nvSpPr>
        <xdr:cNvPr id="470" name="楕円 469"/>
        <xdr:cNvSpPr/>
      </xdr:nvSpPr>
      <xdr:spPr>
        <a:xfrm>
          <a:off x="8699500" y="162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104565</xdr:rowOff>
    </xdr:from>
    <xdr:ext cx="534377" cy="259045"/>
    <xdr:sp macro="" textlink="">
      <xdr:nvSpPr>
        <xdr:cNvPr id="471" name="テキスト ボックス 470"/>
        <xdr:cNvSpPr txBox="1"/>
      </xdr:nvSpPr>
      <xdr:spPr>
        <a:xfrm>
          <a:off x="8483111" y="160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17235</xdr:rowOff>
    </xdr:from>
    <xdr:to>
      <xdr:col>41</xdr:col>
      <xdr:colOff>101600</xdr:colOff>
      <xdr:row>95</xdr:row>
      <xdr:rowOff>118835</xdr:rowOff>
    </xdr:to>
    <xdr:sp macro="" textlink="">
      <xdr:nvSpPr>
        <xdr:cNvPr id="472" name="楕円 471"/>
        <xdr:cNvSpPr/>
      </xdr:nvSpPr>
      <xdr:spPr>
        <a:xfrm>
          <a:off x="7810500" y="1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135362</xdr:rowOff>
    </xdr:from>
    <xdr:ext cx="534377" cy="259045"/>
    <xdr:sp macro="" textlink="">
      <xdr:nvSpPr>
        <xdr:cNvPr id="473" name="テキスト ボックス 472"/>
        <xdr:cNvSpPr txBox="1"/>
      </xdr:nvSpPr>
      <xdr:spPr>
        <a:xfrm>
          <a:off x="7594111" y="160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132415</xdr:rowOff>
    </xdr:from>
    <xdr:to>
      <xdr:col>36</xdr:col>
      <xdr:colOff>165100</xdr:colOff>
      <xdr:row>95</xdr:row>
      <xdr:rowOff>62565</xdr:rowOff>
    </xdr:to>
    <xdr:sp macro="" textlink="">
      <xdr:nvSpPr>
        <xdr:cNvPr id="474" name="楕円 473"/>
        <xdr:cNvSpPr/>
      </xdr:nvSpPr>
      <xdr:spPr>
        <a:xfrm>
          <a:off x="6921500" y="162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79092</xdr:rowOff>
    </xdr:from>
    <xdr:ext cx="534377" cy="259045"/>
    <xdr:sp macro="" textlink="">
      <xdr:nvSpPr>
        <xdr:cNvPr id="475" name="テキスト ボックス 474"/>
        <xdr:cNvSpPr txBox="1"/>
      </xdr:nvSpPr>
      <xdr:spPr>
        <a:xfrm>
          <a:off x="6705111" y="160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142530</xdr:rowOff>
    </xdr:from>
    <xdr:to>
      <xdr:col>85</xdr:col>
      <xdr:colOff>127000</xdr:colOff>
      <xdr:row>37</xdr:row>
      <xdr:rowOff>142639</xdr:rowOff>
    </xdr:to>
    <xdr:cxnSp macro="">
      <xdr:nvCxnSpPr>
        <xdr:cNvPr id="505" name="直線コネクタ 504"/>
        <xdr:cNvCxnSpPr/>
      </xdr:nvCxnSpPr>
      <xdr:spPr>
        <a:xfrm flipV="1">
          <a:off x="15481300" y="6486180"/>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93109</xdr:rowOff>
    </xdr:from>
    <xdr:to>
      <xdr:col>81</xdr:col>
      <xdr:colOff>50800</xdr:colOff>
      <xdr:row>37</xdr:row>
      <xdr:rowOff>142639</xdr:rowOff>
    </xdr:to>
    <xdr:cxnSp macro="">
      <xdr:nvCxnSpPr>
        <xdr:cNvPr id="508" name="直線コネクタ 507"/>
        <xdr:cNvCxnSpPr/>
      </xdr:nvCxnSpPr>
      <xdr:spPr>
        <a:xfrm>
          <a:off x="14592300" y="643675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93109</xdr:rowOff>
    </xdr:from>
    <xdr:to>
      <xdr:col>76</xdr:col>
      <xdr:colOff>114300</xdr:colOff>
      <xdr:row>37</xdr:row>
      <xdr:rowOff>152872</xdr:rowOff>
    </xdr:to>
    <xdr:cxnSp macro="">
      <xdr:nvCxnSpPr>
        <xdr:cNvPr id="511" name="直線コネクタ 510"/>
        <xdr:cNvCxnSpPr/>
      </xdr:nvCxnSpPr>
      <xdr:spPr>
        <a:xfrm flipV="1">
          <a:off x="13703300" y="643675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35088</xdr:rowOff>
    </xdr:from>
    <xdr:to>
      <xdr:col>71</xdr:col>
      <xdr:colOff>177800</xdr:colOff>
      <xdr:row>37</xdr:row>
      <xdr:rowOff>152872</xdr:rowOff>
    </xdr:to>
    <xdr:cxnSp macro="">
      <xdr:nvCxnSpPr>
        <xdr:cNvPr id="514" name="直線コネクタ 513"/>
        <xdr:cNvCxnSpPr/>
      </xdr:nvCxnSpPr>
      <xdr:spPr>
        <a:xfrm>
          <a:off x="12814300" y="6378738"/>
          <a:ext cx="889000" cy="1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91730</xdr:rowOff>
    </xdr:from>
    <xdr:to>
      <xdr:col>85</xdr:col>
      <xdr:colOff>177800</xdr:colOff>
      <xdr:row>38</xdr:row>
      <xdr:rowOff>21881</xdr:rowOff>
    </xdr:to>
    <xdr:sp macro="" textlink="">
      <xdr:nvSpPr>
        <xdr:cNvPr id="524" name="楕円 523"/>
        <xdr:cNvSpPr/>
      </xdr:nvSpPr>
      <xdr:spPr>
        <a:xfrm>
          <a:off x="16268700" y="6435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6657</xdr:rowOff>
    </xdr:from>
    <xdr:ext cx="534377" cy="259045"/>
    <xdr:sp macro="" textlink="">
      <xdr:nvSpPr>
        <xdr:cNvPr id="525" name="警察費該当値テキスト"/>
        <xdr:cNvSpPr txBox="1"/>
      </xdr:nvSpPr>
      <xdr:spPr>
        <a:xfrm>
          <a:off x="16370300" y="6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91839</xdr:rowOff>
    </xdr:from>
    <xdr:to>
      <xdr:col>81</xdr:col>
      <xdr:colOff>101600</xdr:colOff>
      <xdr:row>38</xdr:row>
      <xdr:rowOff>21989</xdr:rowOff>
    </xdr:to>
    <xdr:sp macro="" textlink="">
      <xdr:nvSpPr>
        <xdr:cNvPr id="526" name="楕円 525"/>
        <xdr:cNvSpPr/>
      </xdr:nvSpPr>
      <xdr:spPr>
        <a:xfrm>
          <a:off x="15430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13116</xdr:rowOff>
    </xdr:from>
    <xdr:ext cx="534377" cy="259045"/>
    <xdr:sp macro="" textlink="">
      <xdr:nvSpPr>
        <xdr:cNvPr id="527" name="テキスト ボックス 526"/>
        <xdr:cNvSpPr txBox="1"/>
      </xdr:nvSpPr>
      <xdr:spPr>
        <a:xfrm>
          <a:off x="15201411" y="65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42309</xdr:rowOff>
    </xdr:from>
    <xdr:to>
      <xdr:col>76</xdr:col>
      <xdr:colOff>165100</xdr:colOff>
      <xdr:row>37</xdr:row>
      <xdr:rowOff>143909</xdr:rowOff>
    </xdr:to>
    <xdr:sp macro="" textlink="">
      <xdr:nvSpPr>
        <xdr:cNvPr id="528" name="楕円 527"/>
        <xdr:cNvSpPr/>
      </xdr:nvSpPr>
      <xdr:spPr>
        <a:xfrm>
          <a:off x="14541500" y="63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135036</xdr:rowOff>
    </xdr:from>
    <xdr:ext cx="534377" cy="259045"/>
    <xdr:sp macro="" textlink="">
      <xdr:nvSpPr>
        <xdr:cNvPr id="529" name="テキスト ボックス 528"/>
        <xdr:cNvSpPr txBox="1"/>
      </xdr:nvSpPr>
      <xdr:spPr>
        <a:xfrm>
          <a:off x="14325111" y="64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102072</xdr:rowOff>
    </xdr:from>
    <xdr:to>
      <xdr:col>72</xdr:col>
      <xdr:colOff>38100</xdr:colOff>
      <xdr:row>38</xdr:row>
      <xdr:rowOff>32221</xdr:rowOff>
    </xdr:to>
    <xdr:sp macro="" textlink="">
      <xdr:nvSpPr>
        <xdr:cNvPr id="530" name="楕円 529"/>
        <xdr:cNvSpPr/>
      </xdr:nvSpPr>
      <xdr:spPr>
        <a:xfrm>
          <a:off x="13652500" y="6445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23349</xdr:rowOff>
    </xdr:from>
    <xdr:ext cx="534377" cy="259045"/>
    <xdr:sp macro="" textlink="">
      <xdr:nvSpPr>
        <xdr:cNvPr id="531" name="テキスト ボックス 530"/>
        <xdr:cNvSpPr txBox="1"/>
      </xdr:nvSpPr>
      <xdr:spPr>
        <a:xfrm>
          <a:off x="13436111" y="65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155738</xdr:rowOff>
    </xdr:from>
    <xdr:to>
      <xdr:col>67</xdr:col>
      <xdr:colOff>101600</xdr:colOff>
      <xdr:row>37</xdr:row>
      <xdr:rowOff>85888</xdr:rowOff>
    </xdr:to>
    <xdr:sp macro="" textlink="">
      <xdr:nvSpPr>
        <xdr:cNvPr id="532" name="楕円 531"/>
        <xdr:cNvSpPr/>
      </xdr:nvSpPr>
      <xdr:spPr>
        <a:xfrm>
          <a:off x="12763500" y="63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77015</xdr:rowOff>
    </xdr:from>
    <xdr:ext cx="534377" cy="259045"/>
    <xdr:sp macro="" textlink="">
      <xdr:nvSpPr>
        <xdr:cNvPr id="533" name="テキスト ボックス 532"/>
        <xdr:cNvSpPr txBox="1"/>
      </xdr:nvSpPr>
      <xdr:spPr>
        <a:xfrm>
          <a:off x="12547111" y="642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92875</xdr:rowOff>
    </xdr:from>
    <xdr:to>
      <xdr:col>85</xdr:col>
      <xdr:colOff>127000</xdr:colOff>
      <xdr:row>53</xdr:row>
      <xdr:rowOff>122403</xdr:rowOff>
    </xdr:to>
    <xdr:cxnSp macro="">
      <xdr:nvCxnSpPr>
        <xdr:cNvPr id="561" name="直線コネクタ 560"/>
        <xdr:cNvCxnSpPr/>
      </xdr:nvCxnSpPr>
      <xdr:spPr>
        <a:xfrm>
          <a:off x="15481300" y="9179725"/>
          <a:ext cx="8382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2"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92875</xdr:rowOff>
    </xdr:from>
    <xdr:to>
      <xdr:col>81</xdr:col>
      <xdr:colOff>50800</xdr:colOff>
      <xdr:row>53</xdr:row>
      <xdr:rowOff>108420</xdr:rowOff>
    </xdr:to>
    <xdr:cxnSp macro="">
      <xdr:nvCxnSpPr>
        <xdr:cNvPr id="564" name="直線コネクタ 563"/>
        <xdr:cNvCxnSpPr/>
      </xdr:nvCxnSpPr>
      <xdr:spPr>
        <a:xfrm flipV="1">
          <a:off x="14592300" y="91797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6" name="テキスト ボックス 565"/>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101524</xdr:rowOff>
    </xdr:from>
    <xdr:to>
      <xdr:col>76</xdr:col>
      <xdr:colOff>114300</xdr:colOff>
      <xdr:row>53</xdr:row>
      <xdr:rowOff>108420</xdr:rowOff>
    </xdr:to>
    <xdr:cxnSp macro="">
      <xdr:nvCxnSpPr>
        <xdr:cNvPr id="567" name="直線コネクタ 566"/>
        <xdr:cNvCxnSpPr/>
      </xdr:nvCxnSpPr>
      <xdr:spPr>
        <a:xfrm>
          <a:off x="13703300" y="918837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101524</xdr:rowOff>
    </xdr:from>
    <xdr:to>
      <xdr:col>71</xdr:col>
      <xdr:colOff>177800</xdr:colOff>
      <xdr:row>53</xdr:row>
      <xdr:rowOff>128651</xdr:rowOff>
    </xdr:to>
    <xdr:cxnSp macro="">
      <xdr:nvCxnSpPr>
        <xdr:cNvPr id="570" name="直線コネクタ 569"/>
        <xdr:cNvCxnSpPr/>
      </xdr:nvCxnSpPr>
      <xdr:spPr>
        <a:xfrm flipV="1">
          <a:off x="12814300" y="9188374"/>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71603</xdr:rowOff>
    </xdr:from>
    <xdr:to>
      <xdr:col>85</xdr:col>
      <xdr:colOff>177800</xdr:colOff>
      <xdr:row>54</xdr:row>
      <xdr:rowOff>1753</xdr:rowOff>
    </xdr:to>
    <xdr:sp macro="" textlink="">
      <xdr:nvSpPr>
        <xdr:cNvPr id="580" name="楕円 579"/>
        <xdr:cNvSpPr/>
      </xdr:nvSpPr>
      <xdr:spPr>
        <a:xfrm>
          <a:off x="16268700" y="91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94480</xdr:rowOff>
    </xdr:from>
    <xdr:ext cx="534377" cy="259045"/>
    <xdr:sp macro="" textlink="">
      <xdr:nvSpPr>
        <xdr:cNvPr id="581" name="教育費該当値テキスト"/>
        <xdr:cNvSpPr txBox="1"/>
      </xdr:nvSpPr>
      <xdr:spPr>
        <a:xfrm>
          <a:off x="16370300" y="90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42075</xdr:rowOff>
    </xdr:from>
    <xdr:to>
      <xdr:col>81</xdr:col>
      <xdr:colOff>101600</xdr:colOff>
      <xdr:row>53</xdr:row>
      <xdr:rowOff>143675</xdr:rowOff>
    </xdr:to>
    <xdr:sp macro="" textlink="">
      <xdr:nvSpPr>
        <xdr:cNvPr id="582" name="楕円 581"/>
        <xdr:cNvSpPr/>
      </xdr:nvSpPr>
      <xdr:spPr>
        <a:xfrm>
          <a:off x="15430500" y="91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160202</xdr:rowOff>
    </xdr:from>
    <xdr:ext cx="534377" cy="259045"/>
    <xdr:sp macro="" textlink="">
      <xdr:nvSpPr>
        <xdr:cNvPr id="583" name="テキスト ボックス 582"/>
        <xdr:cNvSpPr txBox="1"/>
      </xdr:nvSpPr>
      <xdr:spPr>
        <a:xfrm>
          <a:off x="15201411" y="89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57620</xdr:rowOff>
    </xdr:from>
    <xdr:to>
      <xdr:col>76</xdr:col>
      <xdr:colOff>165100</xdr:colOff>
      <xdr:row>53</xdr:row>
      <xdr:rowOff>159220</xdr:rowOff>
    </xdr:to>
    <xdr:sp macro="" textlink="">
      <xdr:nvSpPr>
        <xdr:cNvPr id="584" name="楕円 583"/>
        <xdr:cNvSpPr/>
      </xdr:nvSpPr>
      <xdr:spPr>
        <a:xfrm>
          <a:off x="14541500" y="9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4297</xdr:rowOff>
    </xdr:from>
    <xdr:ext cx="534377" cy="259045"/>
    <xdr:sp macro="" textlink="">
      <xdr:nvSpPr>
        <xdr:cNvPr id="585" name="テキスト ボックス 584"/>
        <xdr:cNvSpPr txBox="1"/>
      </xdr:nvSpPr>
      <xdr:spPr>
        <a:xfrm>
          <a:off x="14325111" y="89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50724</xdr:rowOff>
    </xdr:from>
    <xdr:to>
      <xdr:col>72</xdr:col>
      <xdr:colOff>38100</xdr:colOff>
      <xdr:row>53</xdr:row>
      <xdr:rowOff>152324</xdr:rowOff>
    </xdr:to>
    <xdr:sp macro="" textlink="">
      <xdr:nvSpPr>
        <xdr:cNvPr id="586" name="楕円 585"/>
        <xdr:cNvSpPr/>
      </xdr:nvSpPr>
      <xdr:spPr>
        <a:xfrm>
          <a:off x="13652500" y="91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168851</xdr:rowOff>
    </xdr:from>
    <xdr:ext cx="534377" cy="259045"/>
    <xdr:sp macro="" textlink="">
      <xdr:nvSpPr>
        <xdr:cNvPr id="587" name="テキスト ボックス 586"/>
        <xdr:cNvSpPr txBox="1"/>
      </xdr:nvSpPr>
      <xdr:spPr>
        <a:xfrm>
          <a:off x="13436111" y="89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77851</xdr:rowOff>
    </xdr:from>
    <xdr:to>
      <xdr:col>67</xdr:col>
      <xdr:colOff>101600</xdr:colOff>
      <xdr:row>54</xdr:row>
      <xdr:rowOff>8001</xdr:rowOff>
    </xdr:to>
    <xdr:sp macro="" textlink="">
      <xdr:nvSpPr>
        <xdr:cNvPr id="588" name="楕円 587"/>
        <xdr:cNvSpPr/>
      </xdr:nvSpPr>
      <xdr:spPr>
        <a:xfrm>
          <a:off x="12763500" y="91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24528</xdr:rowOff>
    </xdr:from>
    <xdr:ext cx="534377" cy="259045"/>
    <xdr:sp macro="" textlink="">
      <xdr:nvSpPr>
        <xdr:cNvPr id="589" name="テキスト ボックス 588"/>
        <xdr:cNvSpPr txBox="1"/>
      </xdr:nvSpPr>
      <xdr:spPr>
        <a:xfrm>
          <a:off x="12547111" y="89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127425</xdr:rowOff>
    </xdr:from>
    <xdr:to>
      <xdr:col>85</xdr:col>
      <xdr:colOff>127000</xdr:colOff>
      <xdr:row>78</xdr:row>
      <xdr:rowOff>128316</xdr:rowOff>
    </xdr:to>
    <xdr:cxnSp macro="">
      <xdr:nvCxnSpPr>
        <xdr:cNvPr id="614" name="直線コネクタ 613"/>
        <xdr:cNvCxnSpPr/>
      </xdr:nvCxnSpPr>
      <xdr:spPr>
        <a:xfrm flipV="1">
          <a:off x="15481300" y="13500525"/>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128316</xdr:rowOff>
    </xdr:from>
    <xdr:to>
      <xdr:col>81</xdr:col>
      <xdr:colOff>50800</xdr:colOff>
      <xdr:row>78</xdr:row>
      <xdr:rowOff>129848</xdr:rowOff>
    </xdr:to>
    <xdr:cxnSp macro="">
      <xdr:nvCxnSpPr>
        <xdr:cNvPr id="617" name="直線コネクタ 616"/>
        <xdr:cNvCxnSpPr/>
      </xdr:nvCxnSpPr>
      <xdr:spPr>
        <a:xfrm flipV="1">
          <a:off x="14592300" y="1350141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128659</xdr:rowOff>
    </xdr:from>
    <xdr:to>
      <xdr:col>76</xdr:col>
      <xdr:colOff>114300</xdr:colOff>
      <xdr:row>78</xdr:row>
      <xdr:rowOff>129848</xdr:rowOff>
    </xdr:to>
    <xdr:cxnSp macro="">
      <xdr:nvCxnSpPr>
        <xdr:cNvPr id="620" name="直線コネクタ 619"/>
        <xdr:cNvCxnSpPr/>
      </xdr:nvCxnSpPr>
      <xdr:spPr>
        <a:xfrm>
          <a:off x="13703300" y="1350175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125527</xdr:rowOff>
    </xdr:from>
    <xdr:to>
      <xdr:col>71</xdr:col>
      <xdr:colOff>177800</xdr:colOff>
      <xdr:row>78</xdr:row>
      <xdr:rowOff>128659</xdr:rowOff>
    </xdr:to>
    <xdr:cxnSp macro="">
      <xdr:nvCxnSpPr>
        <xdr:cNvPr id="623" name="直線コネクタ 622"/>
        <xdr:cNvCxnSpPr/>
      </xdr:nvCxnSpPr>
      <xdr:spPr>
        <a:xfrm>
          <a:off x="12814300" y="1349862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76625</xdr:rowOff>
    </xdr:from>
    <xdr:to>
      <xdr:col>85</xdr:col>
      <xdr:colOff>177800</xdr:colOff>
      <xdr:row>79</xdr:row>
      <xdr:rowOff>6775</xdr:rowOff>
    </xdr:to>
    <xdr:sp macro="" textlink="">
      <xdr:nvSpPr>
        <xdr:cNvPr id="633" name="楕円 632"/>
        <xdr:cNvSpPr/>
      </xdr:nvSpPr>
      <xdr:spPr>
        <a:xfrm>
          <a:off x="16268700" y="13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163002</xdr:rowOff>
    </xdr:from>
    <xdr:ext cx="378565" cy="259045"/>
    <xdr:sp macro="" textlink="">
      <xdr:nvSpPr>
        <xdr:cNvPr id="634" name="災害復旧費該当値テキスト"/>
        <xdr:cNvSpPr txBox="1"/>
      </xdr:nvSpPr>
      <xdr:spPr>
        <a:xfrm>
          <a:off x="16370300" y="1336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77516</xdr:rowOff>
    </xdr:from>
    <xdr:to>
      <xdr:col>81</xdr:col>
      <xdr:colOff>101600</xdr:colOff>
      <xdr:row>79</xdr:row>
      <xdr:rowOff>7666</xdr:rowOff>
    </xdr:to>
    <xdr:sp macro="" textlink="">
      <xdr:nvSpPr>
        <xdr:cNvPr id="635" name="楕円 634"/>
        <xdr:cNvSpPr/>
      </xdr:nvSpPr>
      <xdr:spPr>
        <a:xfrm>
          <a:off x="15430500" y="134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170243</xdr:rowOff>
    </xdr:from>
    <xdr:ext cx="378565" cy="259045"/>
    <xdr:sp macro="" textlink="">
      <xdr:nvSpPr>
        <xdr:cNvPr id="636" name="テキスト ボックス 635"/>
        <xdr:cNvSpPr txBox="1"/>
      </xdr:nvSpPr>
      <xdr:spPr>
        <a:xfrm>
          <a:off x="15279317" y="1354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79048</xdr:rowOff>
    </xdr:from>
    <xdr:to>
      <xdr:col>76</xdr:col>
      <xdr:colOff>165100</xdr:colOff>
      <xdr:row>79</xdr:row>
      <xdr:rowOff>9198</xdr:rowOff>
    </xdr:to>
    <xdr:sp macro="" textlink="">
      <xdr:nvSpPr>
        <xdr:cNvPr id="637" name="楕円 636"/>
        <xdr:cNvSpPr/>
      </xdr:nvSpPr>
      <xdr:spPr>
        <a:xfrm>
          <a:off x="14541500" y="134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325</xdr:rowOff>
    </xdr:from>
    <xdr:ext cx="378565" cy="259045"/>
    <xdr:sp macro="" textlink="">
      <xdr:nvSpPr>
        <xdr:cNvPr id="638" name="テキスト ボックス 637"/>
        <xdr:cNvSpPr txBox="1"/>
      </xdr:nvSpPr>
      <xdr:spPr>
        <a:xfrm>
          <a:off x="14403017" y="13544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77859</xdr:rowOff>
    </xdr:from>
    <xdr:to>
      <xdr:col>72</xdr:col>
      <xdr:colOff>38100</xdr:colOff>
      <xdr:row>79</xdr:row>
      <xdr:rowOff>8009</xdr:rowOff>
    </xdr:to>
    <xdr:sp macro="" textlink="">
      <xdr:nvSpPr>
        <xdr:cNvPr id="639" name="楕円 638"/>
        <xdr:cNvSpPr/>
      </xdr:nvSpPr>
      <xdr:spPr>
        <a:xfrm>
          <a:off x="136525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170586</xdr:rowOff>
    </xdr:from>
    <xdr:ext cx="378565" cy="259045"/>
    <xdr:sp macro="" textlink="">
      <xdr:nvSpPr>
        <xdr:cNvPr id="640" name="テキスト ボックス 639"/>
        <xdr:cNvSpPr txBox="1"/>
      </xdr:nvSpPr>
      <xdr:spPr>
        <a:xfrm>
          <a:off x="13514017" y="1354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74727</xdr:rowOff>
    </xdr:from>
    <xdr:to>
      <xdr:col>67</xdr:col>
      <xdr:colOff>101600</xdr:colOff>
      <xdr:row>79</xdr:row>
      <xdr:rowOff>4877</xdr:rowOff>
    </xdr:to>
    <xdr:sp macro="" textlink="">
      <xdr:nvSpPr>
        <xdr:cNvPr id="641" name="楕円 640"/>
        <xdr:cNvSpPr/>
      </xdr:nvSpPr>
      <xdr:spPr>
        <a:xfrm>
          <a:off x="12763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167454</xdr:rowOff>
    </xdr:from>
    <xdr:ext cx="378565" cy="259045"/>
    <xdr:sp macro="" textlink="">
      <xdr:nvSpPr>
        <xdr:cNvPr id="642" name="テキスト ボックス 641"/>
        <xdr:cNvSpPr txBox="1"/>
      </xdr:nvSpPr>
      <xdr:spPr>
        <a:xfrm>
          <a:off x="12625017" y="1354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19686</xdr:rowOff>
    </xdr:from>
    <xdr:to>
      <xdr:col>85</xdr:col>
      <xdr:colOff>127000</xdr:colOff>
      <xdr:row>95</xdr:row>
      <xdr:rowOff>60082</xdr:rowOff>
    </xdr:to>
    <xdr:cxnSp macro="">
      <xdr:nvCxnSpPr>
        <xdr:cNvPr id="672" name="直線コネクタ 671"/>
        <xdr:cNvCxnSpPr/>
      </xdr:nvCxnSpPr>
      <xdr:spPr>
        <a:xfrm>
          <a:off x="15481300" y="16307436"/>
          <a:ext cx="8382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19686</xdr:rowOff>
    </xdr:from>
    <xdr:to>
      <xdr:col>81</xdr:col>
      <xdr:colOff>50800</xdr:colOff>
      <xdr:row>95</xdr:row>
      <xdr:rowOff>38757</xdr:rowOff>
    </xdr:to>
    <xdr:cxnSp macro="">
      <xdr:nvCxnSpPr>
        <xdr:cNvPr id="675" name="直線コネクタ 674"/>
        <xdr:cNvCxnSpPr/>
      </xdr:nvCxnSpPr>
      <xdr:spPr>
        <a:xfrm flipV="1">
          <a:off x="14592300" y="1630743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38757</xdr:rowOff>
    </xdr:from>
    <xdr:to>
      <xdr:col>76</xdr:col>
      <xdr:colOff>114300</xdr:colOff>
      <xdr:row>95</xdr:row>
      <xdr:rowOff>74549</xdr:rowOff>
    </xdr:to>
    <xdr:cxnSp macro="">
      <xdr:nvCxnSpPr>
        <xdr:cNvPr id="678" name="直線コネクタ 677"/>
        <xdr:cNvCxnSpPr/>
      </xdr:nvCxnSpPr>
      <xdr:spPr>
        <a:xfrm flipV="1">
          <a:off x="13703300" y="16326507"/>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74549</xdr:rowOff>
    </xdr:from>
    <xdr:to>
      <xdr:col>71</xdr:col>
      <xdr:colOff>177800</xdr:colOff>
      <xdr:row>95</xdr:row>
      <xdr:rowOff>117754</xdr:rowOff>
    </xdr:to>
    <xdr:cxnSp macro="">
      <xdr:nvCxnSpPr>
        <xdr:cNvPr id="681" name="直線コネクタ 680"/>
        <xdr:cNvCxnSpPr/>
      </xdr:nvCxnSpPr>
      <xdr:spPr>
        <a:xfrm flipV="1">
          <a:off x="12814300" y="1636229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9282</xdr:rowOff>
    </xdr:from>
    <xdr:to>
      <xdr:col>85</xdr:col>
      <xdr:colOff>177800</xdr:colOff>
      <xdr:row>95</xdr:row>
      <xdr:rowOff>110882</xdr:rowOff>
    </xdr:to>
    <xdr:sp macro="" textlink="">
      <xdr:nvSpPr>
        <xdr:cNvPr id="691" name="楕円 690"/>
        <xdr:cNvSpPr/>
      </xdr:nvSpPr>
      <xdr:spPr>
        <a:xfrm>
          <a:off x="16268700" y="162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32159</xdr:rowOff>
    </xdr:from>
    <xdr:ext cx="534377" cy="259045"/>
    <xdr:sp macro="" textlink="">
      <xdr:nvSpPr>
        <xdr:cNvPr id="692" name="公債費該当値テキスト"/>
        <xdr:cNvSpPr txBox="1"/>
      </xdr:nvSpPr>
      <xdr:spPr>
        <a:xfrm>
          <a:off x="16370300" y="161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140336</xdr:rowOff>
    </xdr:from>
    <xdr:to>
      <xdr:col>81</xdr:col>
      <xdr:colOff>101600</xdr:colOff>
      <xdr:row>95</xdr:row>
      <xdr:rowOff>70486</xdr:rowOff>
    </xdr:to>
    <xdr:sp macro="" textlink="">
      <xdr:nvSpPr>
        <xdr:cNvPr id="693" name="楕円 692"/>
        <xdr:cNvSpPr/>
      </xdr:nvSpPr>
      <xdr:spPr>
        <a:xfrm>
          <a:off x="154305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87013</xdr:rowOff>
    </xdr:from>
    <xdr:ext cx="534377" cy="259045"/>
    <xdr:sp macro="" textlink="">
      <xdr:nvSpPr>
        <xdr:cNvPr id="694" name="テキスト ボックス 693"/>
        <xdr:cNvSpPr txBox="1"/>
      </xdr:nvSpPr>
      <xdr:spPr>
        <a:xfrm>
          <a:off x="15201411" y="160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159407</xdr:rowOff>
    </xdr:from>
    <xdr:to>
      <xdr:col>76</xdr:col>
      <xdr:colOff>165100</xdr:colOff>
      <xdr:row>95</xdr:row>
      <xdr:rowOff>89557</xdr:rowOff>
    </xdr:to>
    <xdr:sp macro="" textlink="">
      <xdr:nvSpPr>
        <xdr:cNvPr id="695" name="楕円 694"/>
        <xdr:cNvSpPr/>
      </xdr:nvSpPr>
      <xdr:spPr>
        <a:xfrm>
          <a:off x="145415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106084</xdr:rowOff>
    </xdr:from>
    <xdr:ext cx="534377" cy="259045"/>
    <xdr:sp macro="" textlink="">
      <xdr:nvSpPr>
        <xdr:cNvPr id="696" name="テキスト ボックス 695"/>
        <xdr:cNvSpPr txBox="1"/>
      </xdr:nvSpPr>
      <xdr:spPr>
        <a:xfrm>
          <a:off x="14325111"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23749</xdr:rowOff>
    </xdr:from>
    <xdr:to>
      <xdr:col>72</xdr:col>
      <xdr:colOff>38100</xdr:colOff>
      <xdr:row>95</xdr:row>
      <xdr:rowOff>125349</xdr:rowOff>
    </xdr:to>
    <xdr:sp macro="" textlink="">
      <xdr:nvSpPr>
        <xdr:cNvPr id="697" name="楕円 696"/>
        <xdr:cNvSpPr/>
      </xdr:nvSpPr>
      <xdr:spPr>
        <a:xfrm>
          <a:off x="13652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141876</xdr:rowOff>
    </xdr:from>
    <xdr:ext cx="534377" cy="259045"/>
    <xdr:sp macro="" textlink="">
      <xdr:nvSpPr>
        <xdr:cNvPr id="698" name="テキスト ボックス 697"/>
        <xdr:cNvSpPr txBox="1"/>
      </xdr:nvSpPr>
      <xdr:spPr>
        <a:xfrm>
          <a:off x="13436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66954</xdr:rowOff>
    </xdr:from>
    <xdr:to>
      <xdr:col>67</xdr:col>
      <xdr:colOff>101600</xdr:colOff>
      <xdr:row>95</xdr:row>
      <xdr:rowOff>168554</xdr:rowOff>
    </xdr:to>
    <xdr:sp macro="" textlink="">
      <xdr:nvSpPr>
        <xdr:cNvPr id="699" name="楕円 698"/>
        <xdr:cNvSpPr/>
      </xdr:nvSpPr>
      <xdr:spPr>
        <a:xfrm>
          <a:off x="12763500" y="163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13631</xdr:rowOff>
    </xdr:from>
    <xdr:ext cx="534377" cy="259045"/>
    <xdr:sp macro="" textlink="">
      <xdr:nvSpPr>
        <xdr:cNvPr id="700" name="テキスト ボックス 699"/>
        <xdr:cNvSpPr txBox="1"/>
      </xdr:nvSpPr>
      <xdr:spPr>
        <a:xfrm>
          <a:off x="12547111" y="16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・「民生費」は、国民健康保険財政安定化基金積立の皆減などにより、「衛生費」は、地域医療介護総合確保基金積立の減などにより、平成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・「農林水産業費」は、強い農業づくり交付金の皆減などにより、平成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・「商工費」は、コンベンション施設整備の増などにより、平成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・「土木費」は、八ツ場ダム関連事業の増などにより、平成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・「教育費」は、教職員給与の減などにより、平成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ポイント増加しており、減債基金を含む財政調整的な基金残高も増加した。</a:t>
          </a:r>
        </a:p>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億円の黒字であり、</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年度は赤字に転じていたものの、平成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年度以降は、財政調整基金を取り崩さなかったことなどにより、平成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県営競輪特別会計が平成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年度で廃止になって以降、すべての会計において赤字は発生していない。</a:t>
          </a:r>
        </a:p>
        <a:p>
          <a:r>
            <a:rPr kumimoji="1" lang="ja-JP" altLang="en-US" sz="1400">
              <a:latin typeface="ＭＳ ゴシック" pitchFamily="49" charset="-128"/>
              <a:ea typeface="ＭＳ ゴシック" pitchFamily="49" charset="-128"/>
            </a:rPr>
            <a:t>　黒字の構成比率については、団地造成事業会計が当該年度の土地分譲の進み具合等により多少の増減があるものの、平成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年度から大幅な変動はない。</a:t>
          </a:r>
        </a:p>
        <a:p>
          <a:r>
            <a:rPr kumimoji="1" lang="ja-JP" altLang="en-US" sz="1400">
              <a:latin typeface="ＭＳ ゴシック" pitchFamily="49" charset="-128"/>
              <a:ea typeface="ＭＳ ゴシック" pitchFamily="49" charset="-128"/>
            </a:rPr>
            <a:t>　今後も引き続き、各会計において適切な運営に努める。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
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
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
80</v>
      </c>
      <c r="C3" s="550"/>
      <c r="D3" s="551"/>
      <c r="E3" s="551"/>
      <c r="F3" s="551"/>
      <c r="G3" s="551"/>
      <c r="H3" s="551"/>
      <c r="I3" s="551"/>
      <c r="J3" s="551"/>
      <c r="K3" s="551"/>
      <c r="L3" s="551" t="s">
        <v>
81</v>
      </c>
      <c r="M3" s="551"/>
      <c r="N3" s="551"/>
      <c r="O3" s="551"/>
      <c r="P3" s="551"/>
      <c r="Q3" s="551"/>
      <c r="R3" s="552"/>
      <c r="S3" s="552"/>
      <c r="T3" s="552"/>
      <c r="U3" s="552"/>
      <c r="V3" s="553"/>
      <c r="W3" s="581" t="s">
        <v>
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
1</v>
      </c>
      <c r="BA3" s="448"/>
      <c r="BB3" s="448"/>
      <c r="BC3" s="448"/>
      <c r="BD3" s="448"/>
      <c r="BE3" s="448"/>
      <c r="BF3" s="448"/>
      <c r="BG3" s="448"/>
      <c r="BH3" s="448"/>
      <c r="BI3" s="448"/>
      <c r="BJ3" s="448"/>
      <c r="BK3" s="448"/>
      <c r="BL3" s="448"/>
      <c r="BM3" s="584"/>
      <c r="BN3" s="548" t="s">
        <v>
83</v>
      </c>
      <c r="BO3" s="549"/>
      <c r="BP3" s="549"/>
      <c r="BQ3" s="549"/>
      <c r="BR3" s="549"/>
      <c r="BS3" s="549"/>
      <c r="BT3" s="549"/>
      <c r="BU3" s="585"/>
      <c r="BV3" s="548" t="s">
        <v>
84</v>
      </c>
      <c r="BW3" s="549"/>
      <c r="BX3" s="549"/>
      <c r="BY3" s="549"/>
      <c r="BZ3" s="549"/>
      <c r="CA3" s="549"/>
      <c r="CB3" s="549"/>
      <c r="CC3" s="585"/>
      <c r="CD3" s="447" t="s">
        <v>
1</v>
      </c>
      <c r="CE3" s="448"/>
      <c r="CF3" s="448"/>
      <c r="CG3" s="448"/>
      <c r="CH3" s="448"/>
      <c r="CI3" s="448"/>
      <c r="CJ3" s="448"/>
      <c r="CK3" s="448"/>
      <c r="CL3" s="448"/>
      <c r="CM3" s="448"/>
      <c r="CN3" s="448"/>
      <c r="CO3" s="448"/>
      <c r="CP3" s="448"/>
      <c r="CQ3" s="448"/>
      <c r="CR3" s="448"/>
      <c r="CS3" s="584"/>
      <c r="CT3" s="548" t="s">
        <v>
85</v>
      </c>
      <c r="CU3" s="549"/>
      <c r="CV3" s="549"/>
      <c r="CW3" s="549"/>
      <c r="CX3" s="549"/>
      <c r="CY3" s="549"/>
      <c r="CZ3" s="549"/>
      <c r="DA3" s="585"/>
      <c r="DB3" s="548" t="s">
        <v>
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
87</v>
      </c>
      <c r="X4" s="501"/>
      <c r="Y4" s="502"/>
      <c r="Z4" s="509" t="s">
        <v>
1</v>
      </c>
      <c r="AA4" s="510"/>
      <c r="AB4" s="510"/>
      <c r="AC4" s="510"/>
      <c r="AD4" s="510"/>
      <c r="AE4" s="510"/>
      <c r="AF4" s="510"/>
      <c r="AG4" s="510"/>
      <c r="AH4" s="511"/>
      <c r="AI4" s="509" t="s">
        <v>
88</v>
      </c>
      <c r="AJ4" s="559"/>
      <c r="AK4" s="559"/>
      <c r="AL4" s="559"/>
      <c r="AM4" s="559"/>
      <c r="AN4" s="559"/>
      <c r="AO4" s="559"/>
      <c r="AP4" s="560"/>
      <c r="AQ4" s="515" t="s">
        <v>
89</v>
      </c>
      <c r="AR4" s="516"/>
      <c r="AS4" s="559"/>
      <c r="AT4" s="559"/>
      <c r="AU4" s="559"/>
      <c r="AV4" s="559"/>
      <c r="AW4" s="559"/>
      <c r="AX4" s="559"/>
      <c r="AY4" s="564"/>
      <c r="AZ4" s="421" t="s">
        <v>
90</v>
      </c>
      <c r="BA4" s="422"/>
      <c r="BB4" s="422"/>
      <c r="BC4" s="422"/>
      <c r="BD4" s="422"/>
      <c r="BE4" s="422"/>
      <c r="BF4" s="422"/>
      <c r="BG4" s="422"/>
      <c r="BH4" s="422"/>
      <c r="BI4" s="422"/>
      <c r="BJ4" s="422"/>
      <c r="BK4" s="422"/>
      <c r="BL4" s="422"/>
      <c r="BM4" s="423"/>
      <c r="BN4" s="424">
        <v>
727059910</v>
      </c>
      <c r="BO4" s="425"/>
      <c r="BP4" s="425"/>
      <c r="BQ4" s="425"/>
      <c r="BR4" s="425"/>
      <c r="BS4" s="425"/>
      <c r="BT4" s="425"/>
      <c r="BU4" s="426"/>
      <c r="BV4" s="424">
        <v>
736480225</v>
      </c>
      <c r="BW4" s="425"/>
      <c r="BX4" s="425"/>
      <c r="BY4" s="425"/>
      <c r="BZ4" s="425"/>
      <c r="CA4" s="425"/>
      <c r="CB4" s="425"/>
      <c r="CC4" s="426"/>
      <c r="CD4" s="533" t="s">
        <v>
91</v>
      </c>
      <c r="CE4" s="534"/>
      <c r="CF4" s="534"/>
      <c r="CG4" s="534"/>
      <c r="CH4" s="534"/>
      <c r="CI4" s="534"/>
      <c r="CJ4" s="534"/>
      <c r="CK4" s="534"/>
      <c r="CL4" s="534"/>
      <c r="CM4" s="534"/>
      <c r="CN4" s="534"/>
      <c r="CO4" s="534"/>
      <c r="CP4" s="534"/>
      <c r="CQ4" s="534"/>
      <c r="CR4" s="534"/>
      <c r="CS4" s="535"/>
      <c r="CT4" s="586">
        <v>
0.8</v>
      </c>
      <c r="CU4" s="587"/>
      <c r="CV4" s="587"/>
      <c r="CW4" s="587"/>
      <c r="CX4" s="587"/>
      <c r="CY4" s="587"/>
      <c r="CZ4" s="587"/>
      <c r="DA4" s="588"/>
      <c r="DB4" s="586">
        <v>
0.9</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
92</v>
      </c>
      <c r="BA5" s="428"/>
      <c r="BB5" s="428"/>
      <c r="BC5" s="428"/>
      <c r="BD5" s="428"/>
      <c r="BE5" s="428"/>
      <c r="BF5" s="428"/>
      <c r="BG5" s="428"/>
      <c r="BH5" s="428"/>
      <c r="BI5" s="428"/>
      <c r="BJ5" s="428"/>
      <c r="BK5" s="428"/>
      <c r="BL5" s="428"/>
      <c r="BM5" s="429"/>
      <c r="BN5" s="430">
        <v>
717972156</v>
      </c>
      <c r="BO5" s="431"/>
      <c r="BP5" s="431"/>
      <c r="BQ5" s="431"/>
      <c r="BR5" s="431"/>
      <c r="BS5" s="431"/>
      <c r="BT5" s="431"/>
      <c r="BU5" s="432"/>
      <c r="BV5" s="430">
        <v>
727342685</v>
      </c>
      <c r="BW5" s="431"/>
      <c r="BX5" s="431"/>
      <c r="BY5" s="431"/>
      <c r="BZ5" s="431"/>
      <c r="CA5" s="431"/>
      <c r="CB5" s="431"/>
      <c r="CC5" s="432"/>
      <c r="CD5" s="477" t="s">
        <v>
93</v>
      </c>
      <c r="CE5" s="478"/>
      <c r="CF5" s="478"/>
      <c r="CG5" s="478"/>
      <c r="CH5" s="478"/>
      <c r="CI5" s="478"/>
      <c r="CJ5" s="478"/>
      <c r="CK5" s="478"/>
      <c r="CL5" s="478"/>
      <c r="CM5" s="478"/>
      <c r="CN5" s="478"/>
      <c r="CO5" s="478"/>
      <c r="CP5" s="478"/>
      <c r="CQ5" s="478"/>
      <c r="CR5" s="478"/>
      <c r="CS5" s="479"/>
      <c r="CT5" s="409">
        <v>
96.3</v>
      </c>
      <c r="CU5" s="410"/>
      <c r="CV5" s="410"/>
      <c r="CW5" s="410"/>
      <c r="CX5" s="410"/>
      <c r="CY5" s="410"/>
      <c r="CZ5" s="410"/>
      <c r="DA5" s="411"/>
      <c r="DB5" s="409">
        <v>
96.6</v>
      </c>
      <c r="DC5" s="410"/>
      <c r="DD5" s="410"/>
      <c r="DE5" s="410"/>
      <c r="DF5" s="410"/>
      <c r="DG5" s="410"/>
      <c r="DH5" s="410"/>
      <c r="DI5" s="411"/>
      <c r="DJ5" s="157"/>
      <c r="DK5" s="157"/>
      <c r="DL5" s="157"/>
      <c r="DM5" s="157"/>
      <c r="DN5" s="157"/>
      <c r="DO5" s="157"/>
    </row>
    <row r="6" spans="1:119" ht="18.75" customHeight="1" x14ac:dyDescent="0.2">
      <c r="A6" s="158"/>
      <c r="B6" s="548" t="s">
        <v>
94</v>
      </c>
      <c r="C6" s="549"/>
      <c r="D6" s="549"/>
      <c r="E6" s="549"/>
      <c r="F6" s="549"/>
      <c r="G6" s="549"/>
      <c r="H6" s="549"/>
      <c r="I6" s="549"/>
      <c r="J6" s="549"/>
      <c r="K6" s="550"/>
      <c r="L6" s="551" t="s">
        <v>
95</v>
      </c>
      <c r="M6" s="551"/>
      <c r="N6" s="551"/>
      <c r="O6" s="551"/>
      <c r="P6" s="551"/>
      <c r="Q6" s="551"/>
      <c r="R6" s="552"/>
      <c r="S6" s="552"/>
      <c r="T6" s="552"/>
      <c r="U6" s="552"/>
      <c r="V6" s="553"/>
      <c r="W6" s="503"/>
      <c r="X6" s="504"/>
      <c r="Y6" s="505"/>
      <c r="Z6" s="530" t="s">
        <v>
96</v>
      </c>
      <c r="AA6" s="531"/>
      <c r="AB6" s="531"/>
      <c r="AC6" s="531"/>
      <c r="AD6" s="531"/>
      <c r="AE6" s="531"/>
      <c r="AF6" s="531"/>
      <c r="AG6" s="531"/>
      <c r="AH6" s="532"/>
      <c r="AI6" s="455">
        <v>
1</v>
      </c>
      <c r="AJ6" s="456"/>
      <c r="AK6" s="456"/>
      <c r="AL6" s="456"/>
      <c r="AM6" s="456"/>
      <c r="AN6" s="456"/>
      <c r="AO6" s="456"/>
      <c r="AP6" s="457"/>
      <c r="AQ6" s="455">
        <v>
13100</v>
      </c>
      <c r="AR6" s="456"/>
      <c r="AS6" s="456"/>
      <c r="AT6" s="456"/>
      <c r="AU6" s="456"/>
      <c r="AV6" s="456"/>
      <c r="AW6" s="456"/>
      <c r="AX6" s="456"/>
      <c r="AY6" s="458"/>
      <c r="AZ6" s="427" t="s">
        <v>
97</v>
      </c>
      <c r="BA6" s="428"/>
      <c r="BB6" s="428"/>
      <c r="BC6" s="428"/>
      <c r="BD6" s="428"/>
      <c r="BE6" s="428"/>
      <c r="BF6" s="428"/>
      <c r="BG6" s="428"/>
      <c r="BH6" s="428"/>
      <c r="BI6" s="428"/>
      <c r="BJ6" s="428"/>
      <c r="BK6" s="428"/>
      <c r="BL6" s="428"/>
      <c r="BM6" s="429"/>
      <c r="BN6" s="430">
        <v>
9087754</v>
      </c>
      <c r="BO6" s="431"/>
      <c r="BP6" s="431"/>
      <c r="BQ6" s="431"/>
      <c r="BR6" s="431"/>
      <c r="BS6" s="431"/>
      <c r="BT6" s="431"/>
      <c r="BU6" s="432"/>
      <c r="BV6" s="430">
        <v>
9137540</v>
      </c>
      <c r="BW6" s="431"/>
      <c r="BX6" s="431"/>
      <c r="BY6" s="431"/>
      <c r="BZ6" s="431"/>
      <c r="CA6" s="431"/>
      <c r="CB6" s="431"/>
      <c r="CC6" s="432"/>
      <c r="CD6" s="477" t="s">
        <v>
98</v>
      </c>
      <c r="CE6" s="478"/>
      <c r="CF6" s="478"/>
      <c r="CG6" s="478"/>
      <c r="CH6" s="478"/>
      <c r="CI6" s="478"/>
      <c r="CJ6" s="478"/>
      <c r="CK6" s="478"/>
      <c r="CL6" s="478"/>
      <c r="CM6" s="478"/>
      <c r="CN6" s="478"/>
      <c r="CO6" s="478"/>
      <c r="CP6" s="478"/>
      <c r="CQ6" s="478"/>
      <c r="CR6" s="478"/>
      <c r="CS6" s="479"/>
      <c r="CT6" s="575">
        <v>
107</v>
      </c>
      <c r="CU6" s="576"/>
      <c r="CV6" s="576"/>
      <c r="CW6" s="576"/>
      <c r="CX6" s="576"/>
      <c r="CY6" s="576"/>
      <c r="CZ6" s="576"/>
      <c r="DA6" s="577"/>
      <c r="DB6" s="575">
        <v>
112.1</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
99</v>
      </c>
      <c r="AA7" s="531"/>
      <c r="AB7" s="531"/>
      <c r="AC7" s="531"/>
      <c r="AD7" s="531"/>
      <c r="AE7" s="531"/>
      <c r="AF7" s="531"/>
      <c r="AG7" s="531"/>
      <c r="AH7" s="532"/>
      <c r="AI7" s="455">
        <v>
2</v>
      </c>
      <c r="AJ7" s="456"/>
      <c r="AK7" s="456"/>
      <c r="AL7" s="456"/>
      <c r="AM7" s="456"/>
      <c r="AN7" s="456"/>
      <c r="AO7" s="456"/>
      <c r="AP7" s="457"/>
      <c r="AQ7" s="455">
        <v>
10600</v>
      </c>
      <c r="AR7" s="456"/>
      <c r="AS7" s="456"/>
      <c r="AT7" s="456"/>
      <c r="AU7" s="456"/>
      <c r="AV7" s="456"/>
      <c r="AW7" s="456"/>
      <c r="AX7" s="456"/>
      <c r="AY7" s="458"/>
      <c r="AZ7" s="427" t="s">
        <v>
100</v>
      </c>
      <c r="BA7" s="428"/>
      <c r="BB7" s="428"/>
      <c r="BC7" s="428"/>
      <c r="BD7" s="428"/>
      <c r="BE7" s="428"/>
      <c r="BF7" s="428"/>
      <c r="BG7" s="428"/>
      <c r="BH7" s="428"/>
      <c r="BI7" s="428"/>
      <c r="BJ7" s="428"/>
      <c r="BK7" s="428"/>
      <c r="BL7" s="428"/>
      <c r="BM7" s="429"/>
      <c r="BN7" s="430">
        <v>
5577386</v>
      </c>
      <c r="BO7" s="431"/>
      <c r="BP7" s="431"/>
      <c r="BQ7" s="431"/>
      <c r="BR7" s="431"/>
      <c r="BS7" s="431"/>
      <c r="BT7" s="431"/>
      <c r="BU7" s="432"/>
      <c r="BV7" s="430">
        <v>
5065481</v>
      </c>
      <c r="BW7" s="431"/>
      <c r="BX7" s="431"/>
      <c r="BY7" s="431"/>
      <c r="BZ7" s="431"/>
      <c r="CA7" s="431"/>
      <c r="CB7" s="431"/>
      <c r="CC7" s="432"/>
      <c r="CD7" s="477" t="s">
        <v>
101</v>
      </c>
      <c r="CE7" s="478"/>
      <c r="CF7" s="478"/>
      <c r="CG7" s="478"/>
      <c r="CH7" s="478"/>
      <c r="CI7" s="478"/>
      <c r="CJ7" s="478"/>
      <c r="CK7" s="478"/>
      <c r="CL7" s="478"/>
      <c r="CM7" s="478"/>
      <c r="CN7" s="478"/>
      <c r="CO7" s="478"/>
      <c r="CP7" s="478"/>
      <c r="CQ7" s="478"/>
      <c r="CR7" s="478"/>
      <c r="CS7" s="479"/>
      <c r="CT7" s="430">
        <v>
438298489</v>
      </c>
      <c r="CU7" s="431"/>
      <c r="CV7" s="431"/>
      <c r="CW7" s="431"/>
      <c r="CX7" s="431"/>
      <c r="CY7" s="431"/>
      <c r="CZ7" s="431"/>
      <c r="DA7" s="432"/>
      <c r="DB7" s="430">
        <v>
443455698</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
102</v>
      </c>
      <c r="AA8" s="531"/>
      <c r="AB8" s="531"/>
      <c r="AC8" s="531"/>
      <c r="AD8" s="531"/>
      <c r="AE8" s="531"/>
      <c r="AF8" s="531"/>
      <c r="AG8" s="531"/>
      <c r="AH8" s="532"/>
      <c r="AI8" s="455">
        <v>
1</v>
      </c>
      <c r="AJ8" s="456"/>
      <c r="AK8" s="456"/>
      <c r="AL8" s="456"/>
      <c r="AM8" s="456"/>
      <c r="AN8" s="456"/>
      <c r="AO8" s="456"/>
      <c r="AP8" s="457"/>
      <c r="AQ8" s="455">
        <v>
9300</v>
      </c>
      <c r="AR8" s="456"/>
      <c r="AS8" s="456"/>
      <c r="AT8" s="456"/>
      <c r="AU8" s="456"/>
      <c r="AV8" s="456"/>
      <c r="AW8" s="456"/>
      <c r="AX8" s="456"/>
      <c r="AY8" s="458"/>
      <c r="AZ8" s="427" t="s">
        <v>
103</v>
      </c>
      <c r="BA8" s="428"/>
      <c r="BB8" s="428"/>
      <c r="BC8" s="428"/>
      <c r="BD8" s="428"/>
      <c r="BE8" s="428"/>
      <c r="BF8" s="428"/>
      <c r="BG8" s="428"/>
      <c r="BH8" s="428"/>
      <c r="BI8" s="428"/>
      <c r="BJ8" s="428"/>
      <c r="BK8" s="428"/>
      <c r="BL8" s="428"/>
      <c r="BM8" s="429"/>
      <c r="BN8" s="430">
        <v>
3510368</v>
      </c>
      <c r="BO8" s="431"/>
      <c r="BP8" s="431"/>
      <c r="BQ8" s="431"/>
      <c r="BR8" s="431"/>
      <c r="BS8" s="431"/>
      <c r="BT8" s="431"/>
      <c r="BU8" s="432"/>
      <c r="BV8" s="430">
        <v>
4072059</v>
      </c>
      <c r="BW8" s="431"/>
      <c r="BX8" s="431"/>
      <c r="BY8" s="431"/>
      <c r="BZ8" s="431"/>
      <c r="CA8" s="431"/>
      <c r="CB8" s="431"/>
      <c r="CC8" s="432"/>
      <c r="CD8" s="477" t="s">
        <v>
104</v>
      </c>
      <c r="CE8" s="478"/>
      <c r="CF8" s="478"/>
      <c r="CG8" s="478"/>
      <c r="CH8" s="478"/>
      <c r="CI8" s="478"/>
      <c r="CJ8" s="478"/>
      <c r="CK8" s="478"/>
      <c r="CL8" s="478"/>
      <c r="CM8" s="478"/>
      <c r="CN8" s="478"/>
      <c r="CO8" s="478"/>
      <c r="CP8" s="478"/>
      <c r="CQ8" s="478"/>
      <c r="CR8" s="478"/>
      <c r="CS8" s="479"/>
      <c r="CT8" s="572">
        <v>
0.64493999999999996</v>
      </c>
      <c r="CU8" s="573"/>
      <c r="CV8" s="573"/>
      <c r="CW8" s="573"/>
      <c r="CX8" s="573"/>
      <c r="CY8" s="573"/>
      <c r="CZ8" s="573"/>
      <c r="DA8" s="574"/>
      <c r="DB8" s="572">
        <v>
0.64895000000000003</v>
      </c>
      <c r="DC8" s="573"/>
      <c r="DD8" s="573"/>
      <c r="DE8" s="573"/>
      <c r="DF8" s="573"/>
      <c r="DG8" s="573"/>
      <c r="DH8" s="573"/>
      <c r="DI8" s="574"/>
      <c r="DJ8" s="157"/>
      <c r="DK8" s="157"/>
      <c r="DL8" s="157"/>
      <c r="DM8" s="157"/>
      <c r="DN8" s="157"/>
      <c r="DO8" s="157"/>
    </row>
    <row r="9" spans="1:119" ht="18.75" customHeight="1" thickBot="1" x14ac:dyDescent="0.25">
      <c r="A9" s="158"/>
      <c r="B9" s="536" t="s">
        <v>
105</v>
      </c>
      <c r="C9" s="510"/>
      <c r="D9" s="510"/>
      <c r="E9" s="510"/>
      <c r="F9" s="510"/>
      <c r="G9" s="510"/>
      <c r="H9" s="510"/>
      <c r="I9" s="510"/>
      <c r="J9" s="510"/>
      <c r="K9" s="511"/>
      <c r="L9" s="542" t="s">
        <v>
106</v>
      </c>
      <c r="M9" s="543"/>
      <c r="N9" s="543"/>
      <c r="O9" s="543"/>
      <c r="P9" s="543"/>
      <c r="Q9" s="544"/>
      <c r="R9" s="545">
        <v>
1973115</v>
      </c>
      <c r="S9" s="546"/>
      <c r="T9" s="546"/>
      <c r="U9" s="546"/>
      <c r="V9" s="547"/>
      <c r="W9" s="503"/>
      <c r="X9" s="504"/>
      <c r="Y9" s="505"/>
      <c r="Z9" s="530" t="s">
        <v>
107</v>
      </c>
      <c r="AA9" s="531"/>
      <c r="AB9" s="531"/>
      <c r="AC9" s="531"/>
      <c r="AD9" s="531"/>
      <c r="AE9" s="531"/>
      <c r="AF9" s="531"/>
      <c r="AG9" s="531"/>
      <c r="AH9" s="532"/>
      <c r="AI9" s="455">
        <v>
1</v>
      </c>
      <c r="AJ9" s="456"/>
      <c r="AK9" s="456"/>
      <c r="AL9" s="456"/>
      <c r="AM9" s="456"/>
      <c r="AN9" s="456"/>
      <c r="AO9" s="456"/>
      <c r="AP9" s="457"/>
      <c r="AQ9" s="455">
        <v>
9800</v>
      </c>
      <c r="AR9" s="456"/>
      <c r="AS9" s="456"/>
      <c r="AT9" s="456"/>
      <c r="AU9" s="456"/>
      <c r="AV9" s="456"/>
      <c r="AW9" s="456"/>
      <c r="AX9" s="456"/>
      <c r="AY9" s="458"/>
      <c r="AZ9" s="427" t="s">
        <v>
108</v>
      </c>
      <c r="BA9" s="428"/>
      <c r="BB9" s="428"/>
      <c r="BC9" s="428"/>
      <c r="BD9" s="428"/>
      <c r="BE9" s="428"/>
      <c r="BF9" s="428"/>
      <c r="BG9" s="428"/>
      <c r="BH9" s="428"/>
      <c r="BI9" s="428"/>
      <c r="BJ9" s="428"/>
      <c r="BK9" s="428"/>
      <c r="BL9" s="428"/>
      <c r="BM9" s="429"/>
      <c r="BN9" s="430">
        <v>
-561691</v>
      </c>
      <c r="BO9" s="431"/>
      <c r="BP9" s="431"/>
      <c r="BQ9" s="431"/>
      <c r="BR9" s="431"/>
      <c r="BS9" s="431"/>
      <c r="BT9" s="431"/>
      <c r="BU9" s="432"/>
      <c r="BV9" s="430">
        <v>
-78111</v>
      </c>
      <c r="BW9" s="431"/>
      <c r="BX9" s="431"/>
      <c r="BY9" s="431"/>
      <c r="BZ9" s="431"/>
      <c r="CA9" s="431"/>
      <c r="CB9" s="431"/>
      <c r="CC9" s="432"/>
      <c r="CD9" s="401" t="s">
        <v>
109</v>
      </c>
      <c r="CE9" s="402"/>
      <c r="CF9" s="402"/>
      <c r="CG9" s="402"/>
      <c r="CH9" s="402"/>
      <c r="CI9" s="402"/>
      <c r="CJ9" s="402"/>
      <c r="CK9" s="402"/>
      <c r="CL9" s="402"/>
      <c r="CM9" s="402"/>
      <c r="CN9" s="402"/>
      <c r="CO9" s="402"/>
      <c r="CP9" s="402"/>
      <c r="CQ9" s="402"/>
      <c r="CR9" s="402"/>
      <c r="CS9" s="403"/>
      <c r="CT9" s="409">
        <v>
19.8</v>
      </c>
      <c r="CU9" s="410"/>
      <c r="CV9" s="410"/>
      <c r="CW9" s="410"/>
      <c r="CX9" s="410"/>
      <c r="CY9" s="410"/>
      <c r="CZ9" s="410"/>
      <c r="DA9" s="411"/>
      <c r="DB9" s="409">
        <v>
20.3</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
110</v>
      </c>
      <c r="M10" s="453"/>
      <c r="N10" s="453"/>
      <c r="O10" s="453"/>
      <c r="P10" s="453"/>
      <c r="Q10" s="454"/>
      <c r="R10" s="455">
        <v>
2008068</v>
      </c>
      <c r="S10" s="456"/>
      <c r="T10" s="456"/>
      <c r="U10" s="456"/>
      <c r="V10" s="458"/>
      <c r="W10" s="503"/>
      <c r="X10" s="504"/>
      <c r="Y10" s="505"/>
      <c r="Z10" s="530" t="s">
        <v>
111</v>
      </c>
      <c r="AA10" s="531"/>
      <c r="AB10" s="531"/>
      <c r="AC10" s="531"/>
      <c r="AD10" s="531"/>
      <c r="AE10" s="531"/>
      <c r="AF10" s="531"/>
      <c r="AG10" s="531"/>
      <c r="AH10" s="532"/>
      <c r="AI10" s="455">
        <v>
1</v>
      </c>
      <c r="AJ10" s="456"/>
      <c r="AK10" s="456"/>
      <c r="AL10" s="456"/>
      <c r="AM10" s="456"/>
      <c r="AN10" s="456"/>
      <c r="AO10" s="456"/>
      <c r="AP10" s="457"/>
      <c r="AQ10" s="455">
        <v>
9200</v>
      </c>
      <c r="AR10" s="456"/>
      <c r="AS10" s="456"/>
      <c r="AT10" s="456"/>
      <c r="AU10" s="456"/>
      <c r="AV10" s="456"/>
      <c r="AW10" s="456"/>
      <c r="AX10" s="456"/>
      <c r="AY10" s="458"/>
      <c r="AZ10" s="427" t="s">
        <v>
112</v>
      </c>
      <c r="BA10" s="428"/>
      <c r="BB10" s="428"/>
      <c r="BC10" s="428"/>
      <c r="BD10" s="428"/>
      <c r="BE10" s="428"/>
      <c r="BF10" s="428"/>
      <c r="BG10" s="428"/>
      <c r="BH10" s="428"/>
      <c r="BI10" s="428"/>
      <c r="BJ10" s="428"/>
      <c r="BK10" s="428"/>
      <c r="BL10" s="428"/>
      <c r="BM10" s="429"/>
      <c r="BN10" s="430">
        <v>
3092568</v>
      </c>
      <c r="BO10" s="431"/>
      <c r="BP10" s="431"/>
      <c r="BQ10" s="431"/>
      <c r="BR10" s="431"/>
      <c r="BS10" s="431"/>
      <c r="BT10" s="431"/>
      <c r="BU10" s="432"/>
      <c r="BV10" s="430">
        <v>
1647364</v>
      </c>
      <c r="BW10" s="431"/>
      <c r="BX10" s="431"/>
      <c r="BY10" s="431"/>
      <c r="BZ10" s="431"/>
      <c r="CA10" s="431"/>
      <c r="CB10" s="431"/>
      <c r="CC10" s="432"/>
      <c r="CD10" s="533" t="s">
        <v>
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
114</v>
      </c>
      <c r="M11" s="567"/>
      <c r="N11" s="567"/>
      <c r="O11" s="567"/>
      <c r="P11" s="567"/>
      <c r="Q11" s="568"/>
      <c r="R11" s="569" t="s">
        <v>
115</v>
      </c>
      <c r="S11" s="570"/>
      <c r="T11" s="570"/>
      <c r="U11" s="570"/>
      <c r="V11" s="571"/>
      <c r="W11" s="506"/>
      <c r="X11" s="507"/>
      <c r="Y11" s="508"/>
      <c r="Z11" s="530" t="s">
        <v>
116</v>
      </c>
      <c r="AA11" s="531"/>
      <c r="AB11" s="531"/>
      <c r="AC11" s="531"/>
      <c r="AD11" s="531"/>
      <c r="AE11" s="531"/>
      <c r="AF11" s="531"/>
      <c r="AG11" s="531"/>
      <c r="AH11" s="532"/>
      <c r="AI11" s="455">
        <v>
48</v>
      </c>
      <c r="AJ11" s="456"/>
      <c r="AK11" s="456"/>
      <c r="AL11" s="456"/>
      <c r="AM11" s="456"/>
      <c r="AN11" s="456"/>
      <c r="AO11" s="456"/>
      <c r="AP11" s="457"/>
      <c r="AQ11" s="455">
        <v>
8300</v>
      </c>
      <c r="AR11" s="456"/>
      <c r="AS11" s="456"/>
      <c r="AT11" s="456"/>
      <c r="AU11" s="456"/>
      <c r="AV11" s="456"/>
      <c r="AW11" s="456"/>
      <c r="AX11" s="456"/>
      <c r="AY11" s="458"/>
      <c r="AZ11" s="427" t="s">
        <v>
117</v>
      </c>
      <c r="BA11" s="428"/>
      <c r="BB11" s="428"/>
      <c r="BC11" s="428"/>
      <c r="BD11" s="428"/>
      <c r="BE11" s="428"/>
      <c r="BF11" s="428"/>
      <c r="BG11" s="428"/>
      <c r="BH11" s="428"/>
      <c r="BI11" s="428"/>
      <c r="BJ11" s="428"/>
      <c r="BK11" s="428"/>
      <c r="BL11" s="428"/>
      <c r="BM11" s="429"/>
      <c r="BN11" s="430">
        <v>
0</v>
      </c>
      <c r="BO11" s="431"/>
      <c r="BP11" s="431"/>
      <c r="BQ11" s="431"/>
      <c r="BR11" s="431"/>
      <c r="BS11" s="431"/>
      <c r="BT11" s="431"/>
      <c r="BU11" s="432"/>
      <c r="BV11" s="430">
        <v>
0</v>
      </c>
      <c r="BW11" s="431"/>
      <c r="BX11" s="431"/>
      <c r="BY11" s="431"/>
      <c r="BZ11" s="431"/>
      <c r="CA11" s="431"/>
      <c r="CB11" s="431"/>
      <c r="CC11" s="432"/>
      <c r="CD11" s="477" t="s">
        <v>
118</v>
      </c>
      <c r="CE11" s="478"/>
      <c r="CF11" s="478"/>
      <c r="CG11" s="478"/>
      <c r="CH11" s="478"/>
      <c r="CI11" s="478"/>
      <c r="CJ11" s="478"/>
      <c r="CK11" s="478"/>
      <c r="CL11" s="478"/>
      <c r="CM11" s="478"/>
      <c r="CN11" s="478"/>
      <c r="CO11" s="478"/>
      <c r="CP11" s="478"/>
      <c r="CQ11" s="478"/>
      <c r="CR11" s="478"/>
      <c r="CS11" s="479"/>
      <c r="CT11" s="480" t="s">
        <v>
119</v>
      </c>
      <c r="CU11" s="481"/>
      <c r="CV11" s="481"/>
      <c r="CW11" s="481"/>
      <c r="CX11" s="481"/>
      <c r="CY11" s="481"/>
      <c r="CZ11" s="481"/>
      <c r="DA11" s="482"/>
      <c r="DB11" s="480" t="s">
        <v>
119</v>
      </c>
      <c r="DC11" s="481"/>
      <c r="DD11" s="481"/>
      <c r="DE11" s="481"/>
      <c r="DF11" s="481"/>
      <c r="DG11" s="481"/>
      <c r="DH11" s="481"/>
      <c r="DI11" s="482"/>
      <c r="DJ11" s="157"/>
      <c r="DK11" s="157"/>
      <c r="DL11" s="157"/>
      <c r="DM11" s="157"/>
      <c r="DN11" s="157"/>
      <c r="DO11" s="157"/>
    </row>
    <row r="12" spans="1:119" ht="18.75" customHeight="1" x14ac:dyDescent="0.2">
      <c r="A12" s="158"/>
      <c r="B12" s="485" t="s">
        <v>
120</v>
      </c>
      <c r="C12" s="486"/>
      <c r="D12" s="486"/>
      <c r="E12" s="486"/>
      <c r="F12" s="486"/>
      <c r="G12" s="486"/>
      <c r="H12" s="486"/>
      <c r="I12" s="486"/>
      <c r="J12" s="486"/>
      <c r="K12" s="487"/>
      <c r="L12" s="494" t="s">
        <v>
121</v>
      </c>
      <c r="M12" s="495"/>
      <c r="N12" s="495"/>
      <c r="O12" s="495"/>
      <c r="P12" s="495"/>
      <c r="Q12" s="496"/>
      <c r="R12" s="497">
        <v>
1981202</v>
      </c>
      <c r="S12" s="498"/>
      <c r="T12" s="498"/>
      <c r="U12" s="498"/>
      <c r="V12" s="499"/>
      <c r="W12" s="500" t="s">
        <v>
122</v>
      </c>
      <c r="X12" s="501"/>
      <c r="Y12" s="502"/>
      <c r="Z12" s="509" t="s">
        <v>
1</v>
      </c>
      <c r="AA12" s="510"/>
      <c r="AB12" s="510"/>
      <c r="AC12" s="510"/>
      <c r="AD12" s="510"/>
      <c r="AE12" s="510"/>
      <c r="AF12" s="510"/>
      <c r="AG12" s="510"/>
      <c r="AH12" s="511"/>
      <c r="AI12" s="515" t="s">
        <v>
123</v>
      </c>
      <c r="AJ12" s="510"/>
      <c r="AK12" s="510"/>
      <c r="AL12" s="510"/>
      <c r="AM12" s="511"/>
      <c r="AN12" s="515" t="s">
        <v>
124</v>
      </c>
      <c r="AO12" s="516"/>
      <c r="AP12" s="516"/>
      <c r="AQ12" s="516"/>
      <c r="AR12" s="516"/>
      <c r="AS12" s="517"/>
      <c r="AT12" s="524" t="s">
        <v>
125</v>
      </c>
      <c r="AU12" s="525"/>
      <c r="AV12" s="525"/>
      <c r="AW12" s="525"/>
      <c r="AX12" s="525"/>
      <c r="AY12" s="526"/>
      <c r="AZ12" s="427" t="s">
        <v>
126</v>
      </c>
      <c r="BA12" s="428"/>
      <c r="BB12" s="428"/>
      <c r="BC12" s="428"/>
      <c r="BD12" s="428"/>
      <c r="BE12" s="428"/>
      <c r="BF12" s="428"/>
      <c r="BG12" s="428"/>
      <c r="BH12" s="428"/>
      <c r="BI12" s="428"/>
      <c r="BJ12" s="428"/>
      <c r="BK12" s="428"/>
      <c r="BL12" s="428"/>
      <c r="BM12" s="429"/>
      <c r="BN12" s="430">
        <v>
0</v>
      </c>
      <c r="BO12" s="431"/>
      <c r="BP12" s="431"/>
      <c r="BQ12" s="431"/>
      <c r="BR12" s="431"/>
      <c r="BS12" s="431"/>
      <c r="BT12" s="431"/>
      <c r="BU12" s="432"/>
      <c r="BV12" s="430">
        <v>
0</v>
      </c>
      <c r="BW12" s="431"/>
      <c r="BX12" s="431"/>
      <c r="BY12" s="431"/>
      <c r="BZ12" s="431"/>
      <c r="CA12" s="431"/>
      <c r="CB12" s="431"/>
      <c r="CC12" s="432"/>
      <c r="CD12" s="477" t="s">
        <v>
127</v>
      </c>
      <c r="CE12" s="478"/>
      <c r="CF12" s="478"/>
      <c r="CG12" s="478"/>
      <c r="CH12" s="478"/>
      <c r="CI12" s="478"/>
      <c r="CJ12" s="478"/>
      <c r="CK12" s="478"/>
      <c r="CL12" s="478"/>
      <c r="CM12" s="478"/>
      <c r="CN12" s="478"/>
      <c r="CO12" s="478"/>
      <c r="CP12" s="478"/>
      <c r="CQ12" s="478"/>
      <c r="CR12" s="478"/>
      <c r="CS12" s="479"/>
      <c r="CT12" s="480" t="s">
        <v>
128</v>
      </c>
      <c r="CU12" s="481"/>
      <c r="CV12" s="481"/>
      <c r="CW12" s="481"/>
      <c r="CX12" s="481"/>
      <c r="CY12" s="481"/>
      <c r="CZ12" s="481"/>
      <c r="DA12" s="482"/>
      <c r="DB12" s="480" t="s">
        <v>
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
129</v>
      </c>
      <c r="N13" s="472"/>
      <c r="O13" s="472"/>
      <c r="P13" s="472"/>
      <c r="Q13" s="473"/>
      <c r="R13" s="521">
        <v>
1924605</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
130</v>
      </c>
      <c r="BA13" s="439"/>
      <c r="BB13" s="439"/>
      <c r="BC13" s="439"/>
      <c r="BD13" s="439"/>
      <c r="BE13" s="439"/>
      <c r="BF13" s="439"/>
      <c r="BG13" s="439"/>
      <c r="BH13" s="439"/>
      <c r="BI13" s="439"/>
      <c r="BJ13" s="439"/>
      <c r="BK13" s="439"/>
      <c r="BL13" s="439"/>
      <c r="BM13" s="440"/>
      <c r="BN13" s="430">
        <v>
2530877</v>
      </c>
      <c r="BO13" s="431"/>
      <c r="BP13" s="431"/>
      <c r="BQ13" s="431"/>
      <c r="BR13" s="431"/>
      <c r="BS13" s="431"/>
      <c r="BT13" s="431"/>
      <c r="BU13" s="432"/>
      <c r="BV13" s="430">
        <v>
1569253</v>
      </c>
      <c r="BW13" s="431"/>
      <c r="BX13" s="431"/>
      <c r="BY13" s="431"/>
      <c r="BZ13" s="431"/>
      <c r="CA13" s="431"/>
      <c r="CB13" s="431"/>
      <c r="CC13" s="432"/>
      <c r="CD13" s="477" t="s">
        <v>
131</v>
      </c>
      <c r="CE13" s="478"/>
      <c r="CF13" s="478"/>
      <c r="CG13" s="478"/>
      <c r="CH13" s="478"/>
      <c r="CI13" s="478"/>
      <c r="CJ13" s="478"/>
      <c r="CK13" s="478"/>
      <c r="CL13" s="478"/>
      <c r="CM13" s="478"/>
      <c r="CN13" s="478"/>
      <c r="CO13" s="478"/>
      <c r="CP13" s="478"/>
      <c r="CQ13" s="478"/>
      <c r="CR13" s="478"/>
      <c r="CS13" s="479"/>
      <c r="CT13" s="409">
        <v>
11.2</v>
      </c>
      <c r="CU13" s="410"/>
      <c r="CV13" s="410"/>
      <c r="CW13" s="410"/>
      <c r="CX13" s="410"/>
      <c r="CY13" s="410"/>
      <c r="CZ13" s="410"/>
      <c r="DA13" s="411"/>
      <c r="DB13" s="409">
        <v>
11.5</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
132</v>
      </c>
      <c r="M14" s="483"/>
      <c r="N14" s="483"/>
      <c r="O14" s="483"/>
      <c r="P14" s="483"/>
      <c r="Q14" s="484"/>
      <c r="R14" s="474">
        <v>
1990584</v>
      </c>
      <c r="S14" s="475"/>
      <c r="T14" s="475"/>
      <c r="U14" s="475"/>
      <c r="V14" s="476"/>
      <c r="W14" s="503"/>
      <c r="X14" s="504"/>
      <c r="Y14" s="505"/>
      <c r="Z14" s="452" t="s">
        <v>
133</v>
      </c>
      <c r="AA14" s="453"/>
      <c r="AB14" s="453"/>
      <c r="AC14" s="453"/>
      <c r="AD14" s="453"/>
      <c r="AE14" s="453"/>
      <c r="AF14" s="453"/>
      <c r="AG14" s="453"/>
      <c r="AH14" s="454"/>
      <c r="AI14" s="455">
        <v>
5659</v>
      </c>
      <c r="AJ14" s="456"/>
      <c r="AK14" s="456"/>
      <c r="AL14" s="456"/>
      <c r="AM14" s="457"/>
      <c r="AN14" s="455">
        <v>
19031217</v>
      </c>
      <c r="AO14" s="456"/>
      <c r="AP14" s="456"/>
      <c r="AQ14" s="456"/>
      <c r="AR14" s="456"/>
      <c r="AS14" s="457"/>
      <c r="AT14" s="455">
        <v>
3363</v>
      </c>
      <c r="AU14" s="456"/>
      <c r="AV14" s="456"/>
      <c r="AW14" s="456"/>
      <c r="AX14" s="456"/>
      <c r="AY14" s="458"/>
      <c r="AZ14" s="421" t="s">
        <v>
134</v>
      </c>
      <c r="BA14" s="422"/>
      <c r="BB14" s="422"/>
      <c r="BC14" s="422"/>
      <c r="BD14" s="422"/>
      <c r="BE14" s="422"/>
      <c r="BF14" s="422"/>
      <c r="BG14" s="422"/>
      <c r="BH14" s="422"/>
      <c r="BI14" s="422"/>
      <c r="BJ14" s="422"/>
      <c r="BK14" s="422"/>
      <c r="BL14" s="422"/>
      <c r="BM14" s="423"/>
      <c r="BN14" s="424">
        <v>
215050088</v>
      </c>
      <c r="BO14" s="425"/>
      <c r="BP14" s="425"/>
      <c r="BQ14" s="425"/>
      <c r="BR14" s="425"/>
      <c r="BS14" s="425"/>
      <c r="BT14" s="425"/>
      <c r="BU14" s="426"/>
      <c r="BV14" s="424">
        <v>
225839838</v>
      </c>
      <c r="BW14" s="425"/>
      <c r="BX14" s="425"/>
      <c r="BY14" s="425"/>
      <c r="BZ14" s="425"/>
      <c r="CA14" s="425"/>
      <c r="CB14" s="425"/>
      <c r="CC14" s="426"/>
      <c r="CD14" s="401" t="s">
        <v>
135</v>
      </c>
      <c r="CE14" s="402"/>
      <c r="CF14" s="402"/>
      <c r="CG14" s="402"/>
      <c r="CH14" s="402"/>
      <c r="CI14" s="402"/>
      <c r="CJ14" s="402"/>
      <c r="CK14" s="402"/>
      <c r="CL14" s="402"/>
      <c r="CM14" s="402"/>
      <c r="CN14" s="402"/>
      <c r="CO14" s="402"/>
      <c r="CP14" s="402"/>
      <c r="CQ14" s="402"/>
      <c r="CR14" s="402"/>
      <c r="CS14" s="403"/>
      <c r="CT14" s="435">
        <v>
162.9</v>
      </c>
      <c r="CU14" s="436"/>
      <c r="CV14" s="436"/>
      <c r="CW14" s="436"/>
      <c r="CX14" s="436"/>
      <c r="CY14" s="436"/>
      <c r="CZ14" s="436"/>
      <c r="DA14" s="437"/>
      <c r="DB14" s="435">
        <v>
159.4</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
136</v>
      </c>
      <c r="N15" s="472"/>
      <c r="O15" s="472"/>
      <c r="P15" s="472"/>
      <c r="Q15" s="473"/>
      <c r="R15" s="474">
        <v>
1937076</v>
      </c>
      <c r="S15" s="475"/>
      <c r="T15" s="475"/>
      <c r="U15" s="475"/>
      <c r="V15" s="476"/>
      <c r="W15" s="503"/>
      <c r="X15" s="504"/>
      <c r="Y15" s="505"/>
      <c r="Z15" s="452" t="s">
        <v>
137</v>
      </c>
      <c r="AA15" s="453"/>
      <c r="AB15" s="453"/>
      <c r="AC15" s="453"/>
      <c r="AD15" s="453"/>
      <c r="AE15" s="453"/>
      <c r="AF15" s="453"/>
      <c r="AG15" s="453"/>
      <c r="AH15" s="454"/>
      <c r="AI15" s="455" t="s">
        <v>
138</v>
      </c>
      <c r="AJ15" s="456"/>
      <c r="AK15" s="456"/>
      <c r="AL15" s="456"/>
      <c r="AM15" s="457"/>
      <c r="AN15" s="455" t="s">
        <v>
128</v>
      </c>
      <c r="AO15" s="456"/>
      <c r="AP15" s="456"/>
      <c r="AQ15" s="456"/>
      <c r="AR15" s="456"/>
      <c r="AS15" s="457"/>
      <c r="AT15" s="455" t="s">
        <v>
128</v>
      </c>
      <c r="AU15" s="456"/>
      <c r="AV15" s="456"/>
      <c r="AW15" s="456"/>
      <c r="AX15" s="456"/>
      <c r="AY15" s="458"/>
      <c r="AZ15" s="427" t="s">
        <v>
139</v>
      </c>
      <c r="BA15" s="428"/>
      <c r="BB15" s="428"/>
      <c r="BC15" s="428"/>
      <c r="BD15" s="428"/>
      <c r="BE15" s="428"/>
      <c r="BF15" s="428"/>
      <c r="BG15" s="428"/>
      <c r="BH15" s="428"/>
      <c r="BI15" s="428"/>
      <c r="BJ15" s="428"/>
      <c r="BK15" s="428"/>
      <c r="BL15" s="428"/>
      <c r="BM15" s="429"/>
      <c r="BN15" s="430">
        <v>
338671695</v>
      </c>
      <c r="BO15" s="431"/>
      <c r="BP15" s="431"/>
      <c r="BQ15" s="431"/>
      <c r="BR15" s="431"/>
      <c r="BS15" s="431"/>
      <c r="BT15" s="431"/>
      <c r="BU15" s="432"/>
      <c r="BV15" s="430">
        <v>
342958825</v>
      </c>
      <c r="BW15" s="431"/>
      <c r="BX15" s="431"/>
      <c r="BY15" s="431"/>
      <c r="BZ15" s="431"/>
      <c r="CA15" s="431"/>
      <c r="CB15" s="431"/>
      <c r="CC15" s="432"/>
      <c r="CD15" s="468" t="s">
        <v>
140</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
141</v>
      </c>
      <c r="M16" s="466"/>
      <c r="N16" s="466"/>
      <c r="O16" s="466"/>
      <c r="P16" s="466"/>
      <c r="Q16" s="467"/>
      <c r="R16" s="462" t="s">
        <v>
142</v>
      </c>
      <c r="S16" s="463"/>
      <c r="T16" s="463"/>
      <c r="U16" s="463"/>
      <c r="V16" s="464"/>
      <c r="W16" s="503"/>
      <c r="X16" s="504"/>
      <c r="Y16" s="505"/>
      <c r="Z16" s="452" t="s">
        <v>
143</v>
      </c>
      <c r="AA16" s="453"/>
      <c r="AB16" s="453"/>
      <c r="AC16" s="453"/>
      <c r="AD16" s="453"/>
      <c r="AE16" s="453"/>
      <c r="AF16" s="453"/>
      <c r="AG16" s="453"/>
      <c r="AH16" s="454"/>
      <c r="AI16" s="455">
        <v>
78</v>
      </c>
      <c r="AJ16" s="456"/>
      <c r="AK16" s="456"/>
      <c r="AL16" s="456"/>
      <c r="AM16" s="457"/>
      <c r="AN16" s="455">
        <v>
271050</v>
      </c>
      <c r="AO16" s="456"/>
      <c r="AP16" s="456"/>
      <c r="AQ16" s="456"/>
      <c r="AR16" s="456"/>
      <c r="AS16" s="457"/>
      <c r="AT16" s="455">
        <v>
3475</v>
      </c>
      <c r="AU16" s="456"/>
      <c r="AV16" s="456"/>
      <c r="AW16" s="456"/>
      <c r="AX16" s="456"/>
      <c r="AY16" s="458"/>
      <c r="AZ16" s="427" t="s">
        <v>
144</v>
      </c>
      <c r="BA16" s="428"/>
      <c r="BB16" s="428"/>
      <c r="BC16" s="428"/>
      <c r="BD16" s="428"/>
      <c r="BE16" s="428"/>
      <c r="BF16" s="428"/>
      <c r="BG16" s="428"/>
      <c r="BH16" s="428"/>
      <c r="BI16" s="428"/>
      <c r="BJ16" s="428"/>
      <c r="BK16" s="428"/>
      <c r="BL16" s="428"/>
      <c r="BM16" s="429"/>
      <c r="BN16" s="430">
        <v>
269897482</v>
      </c>
      <c r="BO16" s="431"/>
      <c r="BP16" s="431"/>
      <c r="BQ16" s="431"/>
      <c r="BR16" s="431"/>
      <c r="BS16" s="431"/>
      <c r="BT16" s="431"/>
      <c r="BU16" s="432"/>
      <c r="BV16" s="430">
        <v>
284720665</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
145</v>
      </c>
      <c r="N17" s="460"/>
      <c r="O17" s="460"/>
      <c r="P17" s="460"/>
      <c r="Q17" s="461"/>
      <c r="R17" s="462" t="s">
        <v>
146</v>
      </c>
      <c r="S17" s="463"/>
      <c r="T17" s="463"/>
      <c r="U17" s="463"/>
      <c r="V17" s="464"/>
      <c r="W17" s="503"/>
      <c r="X17" s="504"/>
      <c r="Y17" s="505"/>
      <c r="Z17" s="452" t="s">
        <v>
147</v>
      </c>
      <c r="AA17" s="453"/>
      <c r="AB17" s="453"/>
      <c r="AC17" s="453"/>
      <c r="AD17" s="453"/>
      <c r="AE17" s="453"/>
      <c r="AF17" s="453"/>
      <c r="AG17" s="453"/>
      <c r="AH17" s="454"/>
      <c r="AI17" s="455">
        <v>
3490</v>
      </c>
      <c r="AJ17" s="456"/>
      <c r="AK17" s="456"/>
      <c r="AL17" s="456"/>
      <c r="AM17" s="457"/>
      <c r="AN17" s="455">
        <v>
11101690</v>
      </c>
      <c r="AO17" s="456"/>
      <c r="AP17" s="456"/>
      <c r="AQ17" s="456"/>
      <c r="AR17" s="456"/>
      <c r="AS17" s="457"/>
      <c r="AT17" s="455">
        <v>
3181</v>
      </c>
      <c r="AU17" s="456"/>
      <c r="AV17" s="456"/>
      <c r="AW17" s="456"/>
      <c r="AX17" s="456"/>
      <c r="AY17" s="458"/>
      <c r="AZ17" s="427" t="s">
        <v>
148</v>
      </c>
      <c r="BA17" s="428"/>
      <c r="BB17" s="428"/>
      <c r="BC17" s="428"/>
      <c r="BD17" s="428"/>
      <c r="BE17" s="428"/>
      <c r="BF17" s="428"/>
      <c r="BG17" s="428"/>
      <c r="BH17" s="428"/>
      <c r="BI17" s="428"/>
      <c r="BJ17" s="428"/>
      <c r="BK17" s="428"/>
      <c r="BL17" s="428"/>
      <c r="BM17" s="429"/>
      <c r="BN17" s="430">
        <v>
428746888</v>
      </c>
      <c r="BO17" s="431"/>
      <c r="BP17" s="431"/>
      <c r="BQ17" s="431"/>
      <c r="BR17" s="431"/>
      <c r="BS17" s="431"/>
      <c r="BT17" s="431"/>
      <c r="BU17" s="432"/>
      <c r="BV17" s="430">
        <v>
429483515</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
149</v>
      </c>
      <c r="C18" s="448"/>
      <c r="D18" s="448"/>
      <c r="E18" s="448"/>
      <c r="F18" s="448"/>
      <c r="G18" s="448"/>
      <c r="H18" s="448"/>
      <c r="I18" s="448"/>
      <c r="J18" s="448"/>
      <c r="K18" s="449"/>
      <c r="L18" s="450">
        <v>
6362</v>
      </c>
      <c r="M18" s="451"/>
      <c r="N18" s="451"/>
      <c r="O18" s="451"/>
      <c r="P18" s="451"/>
      <c r="Q18" s="451"/>
      <c r="R18" s="451"/>
      <c r="S18" s="451"/>
      <c r="T18" s="451"/>
      <c r="U18" s="451"/>
      <c r="V18" s="451"/>
      <c r="W18" s="503"/>
      <c r="X18" s="504"/>
      <c r="Y18" s="505"/>
      <c r="Z18" s="452" t="s">
        <v>
150</v>
      </c>
      <c r="AA18" s="453"/>
      <c r="AB18" s="453"/>
      <c r="AC18" s="453"/>
      <c r="AD18" s="453"/>
      <c r="AE18" s="453"/>
      <c r="AF18" s="453"/>
      <c r="AG18" s="453"/>
      <c r="AH18" s="454"/>
      <c r="AI18" s="455">
        <v>
13480</v>
      </c>
      <c r="AJ18" s="456"/>
      <c r="AK18" s="456"/>
      <c r="AL18" s="456"/>
      <c r="AM18" s="457"/>
      <c r="AN18" s="455">
        <v>
50281165</v>
      </c>
      <c r="AO18" s="456"/>
      <c r="AP18" s="456"/>
      <c r="AQ18" s="456"/>
      <c r="AR18" s="456"/>
      <c r="AS18" s="457"/>
      <c r="AT18" s="455">
        <v>
3730</v>
      </c>
      <c r="AU18" s="456"/>
      <c r="AV18" s="456"/>
      <c r="AW18" s="456"/>
      <c r="AX18" s="456"/>
      <c r="AY18" s="458"/>
      <c r="AZ18" s="438" t="s">
        <v>
151</v>
      </c>
      <c r="BA18" s="439"/>
      <c r="BB18" s="439"/>
      <c r="BC18" s="439"/>
      <c r="BD18" s="439"/>
      <c r="BE18" s="439"/>
      <c r="BF18" s="439"/>
      <c r="BG18" s="439"/>
      <c r="BH18" s="439"/>
      <c r="BI18" s="439"/>
      <c r="BJ18" s="439"/>
      <c r="BK18" s="439"/>
      <c r="BL18" s="439"/>
      <c r="BM18" s="440"/>
      <c r="BN18" s="404">
        <v>
510122001</v>
      </c>
      <c r="BO18" s="405"/>
      <c r="BP18" s="405"/>
      <c r="BQ18" s="405"/>
      <c r="BR18" s="405"/>
      <c r="BS18" s="405"/>
      <c r="BT18" s="405"/>
      <c r="BU18" s="406"/>
      <c r="BV18" s="404">
        <v>
511916286</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
152</v>
      </c>
      <c r="C19" s="448"/>
      <c r="D19" s="448"/>
      <c r="E19" s="448"/>
      <c r="F19" s="448"/>
      <c r="G19" s="448"/>
      <c r="H19" s="448"/>
      <c r="I19" s="448"/>
      <c r="J19" s="448"/>
      <c r="K19" s="449"/>
      <c r="L19" s="450">
        <v>
311</v>
      </c>
      <c r="M19" s="451"/>
      <c r="N19" s="451"/>
      <c r="O19" s="451"/>
      <c r="P19" s="451"/>
      <c r="Q19" s="451"/>
      <c r="R19" s="451"/>
      <c r="S19" s="451"/>
      <c r="T19" s="451"/>
      <c r="U19" s="451"/>
      <c r="V19" s="451"/>
      <c r="W19" s="503"/>
      <c r="X19" s="504"/>
      <c r="Y19" s="505"/>
      <c r="Z19" s="452" t="s">
        <v>
153</v>
      </c>
      <c r="AA19" s="453"/>
      <c r="AB19" s="453"/>
      <c r="AC19" s="453"/>
      <c r="AD19" s="453"/>
      <c r="AE19" s="453"/>
      <c r="AF19" s="453"/>
      <c r="AG19" s="453"/>
      <c r="AH19" s="454"/>
      <c r="AI19" s="455" t="s">
        <v>
128</v>
      </c>
      <c r="AJ19" s="456"/>
      <c r="AK19" s="456"/>
      <c r="AL19" s="456"/>
      <c r="AM19" s="457"/>
      <c r="AN19" s="455" t="s">
        <v>
128</v>
      </c>
      <c r="AO19" s="456"/>
      <c r="AP19" s="456"/>
      <c r="AQ19" s="456"/>
      <c r="AR19" s="456"/>
      <c r="AS19" s="457"/>
      <c r="AT19" s="455" t="s">
        <v>
128</v>
      </c>
      <c r="AU19" s="456"/>
      <c r="AV19" s="456"/>
      <c r="AW19" s="456"/>
      <c r="AX19" s="456"/>
      <c r="AY19" s="458"/>
      <c r="AZ19" s="421" t="s">
        <v>
154</v>
      </c>
      <c r="BA19" s="422"/>
      <c r="BB19" s="422"/>
      <c r="BC19" s="422"/>
      <c r="BD19" s="422"/>
      <c r="BE19" s="422"/>
      <c r="BF19" s="422"/>
      <c r="BG19" s="422"/>
      <c r="BH19" s="422"/>
      <c r="BI19" s="422"/>
      <c r="BJ19" s="422"/>
      <c r="BK19" s="422"/>
      <c r="BL19" s="422"/>
      <c r="BM19" s="423"/>
      <c r="BN19" s="424">
        <v>
1245578643</v>
      </c>
      <c r="BO19" s="425"/>
      <c r="BP19" s="425"/>
      <c r="BQ19" s="425"/>
      <c r="BR19" s="425"/>
      <c r="BS19" s="425"/>
      <c r="BT19" s="425"/>
      <c r="BU19" s="426"/>
      <c r="BV19" s="424">
        <v>
1230421595</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
155</v>
      </c>
      <c r="C20" s="448"/>
      <c r="D20" s="448"/>
      <c r="E20" s="448"/>
      <c r="F20" s="448"/>
      <c r="G20" s="448"/>
      <c r="H20" s="448"/>
      <c r="I20" s="448"/>
      <c r="J20" s="448"/>
      <c r="K20" s="449"/>
      <c r="L20" s="450">
        <v>
773952</v>
      </c>
      <c r="M20" s="451"/>
      <c r="N20" s="451"/>
      <c r="O20" s="451"/>
      <c r="P20" s="451"/>
      <c r="Q20" s="451"/>
      <c r="R20" s="451"/>
      <c r="S20" s="451"/>
      <c r="T20" s="451"/>
      <c r="U20" s="451"/>
      <c r="V20" s="451"/>
      <c r="W20" s="506"/>
      <c r="X20" s="507"/>
      <c r="Y20" s="508"/>
      <c r="Z20" s="452" t="s">
        <v>
156</v>
      </c>
      <c r="AA20" s="453"/>
      <c r="AB20" s="453"/>
      <c r="AC20" s="453"/>
      <c r="AD20" s="453"/>
      <c r="AE20" s="453"/>
      <c r="AF20" s="453"/>
      <c r="AG20" s="453"/>
      <c r="AH20" s="454"/>
      <c r="AI20" s="455">
        <v>
22629</v>
      </c>
      <c r="AJ20" s="456"/>
      <c r="AK20" s="456"/>
      <c r="AL20" s="456"/>
      <c r="AM20" s="457"/>
      <c r="AN20" s="455">
        <v>
80414072</v>
      </c>
      <c r="AO20" s="456"/>
      <c r="AP20" s="456"/>
      <c r="AQ20" s="456"/>
      <c r="AR20" s="456"/>
      <c r="AS20" s="457"/>
      <c r="AT20" s="455">
        <v>
3554</v>
      </c>
      <c r="AU20" s="456"/>
      <c r="AV20" s="456"/>
      <c r="AW20" s="456"/>
      <c r="AX20" s="456"/>
      <c r="AY20" s="458"/>
      <c r="AZ20" s="438" t="s">
        <v>
157</v>
      </c>
      <c r="BA20" s="439"/>
      <c r="BB20" s="439"/>
      <c r="BC20" s="439"/>
      <c r="BD20" s="439"/>
      <c r="BE20" s="439"/>
      <c r="BF20" s="439"/>
      <c r="BG20" s="439"/>
      <c r="BH20" s="439"/>
      <c r="BI20" s="439"/>
      <c r="BJ20" s="439"/>
      <c r="BK20" s="439"/>
      <c r="BL20" s="439"/>
      <c r="BM20" s="440"/>
      <c r="BN20" s="404">
        <v>
97847912</v>
      </c>
      <c r="BO20" s="405"/>
      <c r="BP20" s="405"/>
      <c r="BQ20" s="405"/>
      <c r="BR20" s="405"/>
      <c r="BS20" s="405"/>
      <c r="BT20" s="405"/>
      <c r="BU20" s="406"/>
      <c r="BV20" s="404">
        <v>
118486810</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
158</v>
      </c>
      <c r="X21" s="442"/>
      <c r="Y21" s="442"/>
      <c r="Z21" s="442"/>
      <c r="AA21" s="442"/>
      <c r="AB21" s="442"/>
      <c r="AC21" s="442"/>
      <c r="AD21" s="442"/>
      <c r="AE21" s="442"/>
      <c r="AF21" s="442"/>
      <c r="AG21" s="442"/>
      <c r="AH21" s="443"/>
      <c r="AI21" s="444">
        <v>
100.2</v>
      </c>
      <c r="AJ21" s="445"/>
      <c r="AK21" s="445"/>
      <c r="AL21" s="445"/>
      <c r="AM21" s="445"/>
      <c r="AN21" s="445"/>
      <c r="AO21" s="445"/>
      <c r="AP21" s="445"/>
      <c r="AQ21" s="445"/>
      <c r="AR21" s="445"/>
      <c r="AS21" s="445"/>
      <c r="AT21" s="445"/>
      <c r="AU21" s="445"/>
      <c r="AV21" s="445"/>
      <c r="AW21" s="445"/>
      <c r="AX21" s="445"/>
      <c r="AY21" s="446"/>
      <c r="AZ21" s="421" t="s">
        <v>
159</v>
      </c>
      <c r="BA21" s="422"/>
      <c r="BB21" s="422"/>
      <c r="BC21" s="422"/>
      <c r="BD21" s="422"/>
      <c r="BE21" s="422"/>
      <c r="BF21" s="422"/>
      <c r="BG21" s="422"/>
      <c r="BH21" s="422"/>
      <c r="BI21" s="422"/>
      <c r="BJ21" s="422"/>
      <c r="BK21" s="422"/>
      <c r="BL21" s="422"/>
      <c r="BM21" s="423"/>
      <c r="BN21" s="424">
        <v>
71892610</v>
      </c>
      <c r="BO21" s="425"/>
      <c r="BP21" s="425"/>
      <c r="BQ21" s="425"/>
      <c r="BR21" s="425"/>
      <c r="BS21" s="425"/>
      <c r="BT21" s="425"/>
      <c r="BU21" s="426"/>
      <c r="BV21" s="424">
        <v>
81637063</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
160</v>
      </c>
      <c r="BA22" s="428"/>
      <c r="BB22" s="428"/>
      <c r="BC22" s="428"/>
      <c r="BD22" s="428"/>
      <c r="BE22" s="428"/>
      <c r="BF22" s="428"/>
      <c r="BG22" s="428"/>
      <c r="BH22" s="428"/>
      <c r="BI22" s="428"/>
      <c r="BJ22" s="428"/>
      <c r="BK22" s="428"/>
      <c r="BL22" s="428"/>
      <c r="BM22" s="429"/>
      <c r="BN22" s="430">
        <v>
4700775</v>
      </c>
      <c r="BO22" s="431"/>
      <c r="BP22" s="431"/>
      <c r="BQ22" s="431"/>
      <c r="BR22" s="431"/>
      <c r="BS22" s="431"/>
      <c r="BT22" s="431"/>
      <c r="BU22" s="432"/>
      <c r="BV22" s="430">
        <v>
4718861</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
161</v>
      </c>
      <c r="BA23" s="428"/>
      <c r="BB23" s="428"/>
      <c r="BC23" s="428"/>
      <c r="BD23" s="428"/>
      <c r="BE23" s="428"/>
      <c r="BF23" s="428"/>
      <c r="BG23" s="428"/>
      <c r="BH23" s="428"/>
      <c r="BI23" s="428"/>
      <c r="BJ23" s="428"/>
      <c r="BK23" s="428"/>
      <c r="BL23" s="428"/>
      <c r="BM23" s="429"/>
      <c r="BN23" s="430" t="s">
        <v>
128</v>
      </c>
      <c r="BO23" s="431"/>
      <c r="BP23" s="431"/>
      <c r="BQ23" s="431"/>
      <c r="BR23" s="431"/>
      <c r="BS23" s="431"/>
      <c r="BT23" s="431"/>
      <c r="BU23" s="432"/>
      <c r="BV23" s="430" t="s">
        <v>
128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
162</v>
      </c>
      <c r="BA24" s="402"/>
      <c r="BB24" s="402"/>
      <c r="BC24" s="402"/>
      <c r="BD24" s="402"/>
      <c r="BE24" s="402"/>
      <c r="BF24" s="402"/>
      <c r="BG24" s="402"/>
      <c r="BH24" s="402"/>
      <c r="BI24" s="402"/>
      <c r="BJ24" s="402"/>
      <c r="BK24" s="402"/>
      <c r="BL24" s="402"/>
      <c r="BM24" s="403"/>
      <c r="BN24" s="404" t="s">
        <v>
128</v>
      </c>
      <c r="BO24" s="405"/>
      <c r="BP24" s="405"/>
      <c r="BQ24" s="405"/>
      <c r="BR24" s="405"/>
      <c r="BS24" s="405"/>
      <c r="BT24" s="405"/>
      <c r="BU24" s="406"/>
      <c r="BV24" s="404" t="s">
        <v>
128</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
163</v>
      </c>
      <c r="BA25" s="413"/>
      <c r="BB25" s="413"/>
      <c r="BC25" s="414"/>
      <c r="BD25" s="421" t="s">
        <v>
45</v>
      </c>
      <c r="BE25" s="422"/>
      <c r="BF25" s="422"/>
      <c r="BG25" s="422"/>
      <c r="BH25" s="422"/>
      <c r="BI25" s="422"/>
      <c r="BJ25" s="422"/>
      <c r="BK25" s="422"/>
      <c r="BL25" s="422"/>
      <c r="BM25" s="423"/>
      <c r="BN25" s="424">
        <v>
13761967</v>
      </c>
      <c r="BO25" s="425"/>
      <c r="BP25" s="425"/>
      <c r="BQ25" s="425"/>
      <c r="BR25" s="425"/>
      <c r="BS25" s="425"/>
      <c r="BT25" s="425"/>
      <c r="BU25" s="426"/>
      <c r="BV25" s="424">
        <v>
10669399</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
164</v>
      </c>
      <c r="BE26" s="428"/>
      <c r="BF26" s="428"/>
      <c r="BG26" s="428"/>
      <c r="BH26" s="428"/>
      <c r="BI26" s="428"/>
      <c r="BJ26" s="428"/>
      <c r="BK26" s="428"/>
      <c r="BL26" s="428"/>
      <c r="BM26" s="429"/>
      <c r="BN26" s="430">
        <v>
28337</v>
      </c>
      <c r="BO26" s="431"/>
      <c r="BP26" s="431"/>
      <c r="BQ26" s="431"/>
      <c r="BR26" s="431"/>
      <c r="BS26" s="431"/>
      <c r="BT26" s="431"/>
      <c r="BU26" s="432"/>
      <c r="BV26" s="430">
        <v>
2327544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
47</v>
      </c>
      <c r="BE27" s="439"/>
      <c r="BF27" s="439"/>
      <c r="BG27" s="439"/>
      <c r="BH27" s="439"/>
      <c r="BI27" s="439"/>
      <c r="BJ27" s="439"/>
      <c r="BK27" s="439"/>
      <c r="BL27" s="439"/>
      <c r="BM27" s="440"/>
      <c r="BN27" s="404">
        <v>
19674457</v>
      </c>
      <c r="BO27" s="405"/>
      <c r="BP27" s="405"/>
      <c r="BQ27" s="405"/>
      <c r="BR27" s="405"/>
      <c r="BS27" s="405"/>
      <c r="BT27" s="405"/>
      <c r="BU27" s="406"/>
      <c r="BV27" s="404">
        <v>
20781857</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
165</v>
      </c>
      <c r="D29" s="199"/>
      <c r="E29" s="191"/>
      <c r="F29" s="191"/>
      <c r="G29" s="191"/>
      <c r="H29" s="191"/>
      <c r="I29" s="191"/>
      <c r="J29" s="191"/>
      <c r="K29" s="191"/>
      <c r="L29" s="191"/>
      <c r="M29" s="191"/>
      <c r="N29" s="191"/>
      <c r="O29" s="191"/>
      <c r="P29" s="191"/>
      <c r="Q29" s="191"/>
      <c r="R29" s="191"/>
      <c r="S29" s="191"/>
      <c r="T29" s="191"/>
      <c r="U29" s="191" t="s">
        <v>
166</v>
      </c>
      <c r="V29" s="191"/>
      <c r="W29" s="191"/>
      <c r="X29" s="191"/>
      <c r="Y29" s="191"/>
      <c r="Z29" s="191"/>
      <c r="AA29" s="191"/>
      <c r="AB29" s="191"/>
      <c r="AC29" s="191"/>
      <c r="AD29" s="191"/>
      <c r="AE29" s="191"/>
      <c r="AF29" s="191"/>
      <c r="AG29" s="191"/>
      <c r="AH29" s="191"/>
      <c r="AI29" s="191"/>
      <c r="AJ29" s="191"/>
      <c r="AK29" s="191"/>
      <c r="AL29" s="191"/>
      <c r="AM29" s="181" t="s">
        <v>
167</v>
      </c>
      <c r="AN29" s="191"/>
      <c r="AO29" s="191"/>
      <c r="AP29" s="191"/>
      <c r="AQ29" s="191"/>
      <c r="AR29" s="181"/>
      <c r="AS29" s="181"/>
      <c r="AT29" s="181"/>
      <c r="AU29" s="181"/>
      <c r="AV29" s="181"/>
      <c r="AW29" s="181"/>
      <c r="AX29" s="181"/>
      <c r="AY29" s="181"/>
      <c r="AZ29" s="181"/>
      <c r="BA29" s="181"/>
      <c r="BB29" s="191"/>
      <c r="BC29" s="181"/>
      <c r="BD29" s="181"/>
      <c r="BE29" s="181" t="s">
        <v>
168</v>
      </c>
      <c r="BF29" s="191"/>
      <c r="BG29" s="191"/>
      <c r="BH29" s="191"/>
      <c r="BI29" s="191"/>
      <c r="BJ29" s="181"/>
      <c r="BK29" s="181"/>
      <c r="BL29" s="181"/>
      <c r="BM29" s="181"/>
      <c r="BN29" s="181"/>
      <c r="BO29" s="181"/>
      <c r="BP29" s="181"/>
      <c r="BQ29" s="181"/>
      <c r="BR29" s="191"/>
      <c r="BS29" s="191"/>
      <c r="BT29" s="191"/>
      <c r="BU29" s="191"/>
      <c r="BV29" s="191"/>
      <c r="BW29" s="191" t="s">
        <v>
169</v>
      </c>
      <c r="BX29" s="191"/>
      <c r="BY29" s="191"/>
      <c r="BZ29" s="191"/>
      <c r="CA29" s="191"/>
      <c r="CB29" s="181"/>
      <c r="CC29" s="181"/>
      <c r="CD29" s="181"/>
      <c r="CE29" s="181"/>
      <c r="CF29" s="181"/>
      <c r="CG29" s="181"/>
      <c r="CH29" s="181"/>
      <c r="CI29" s="181"/>
      <c r="CJ29" s="181"/>
      <c r="CK29" s="181"/>
      <c r="CL29" s="181"/>
      <c r="CM29" s="181"/>
      <c r="CN29" s="181"/>
      <c r="CO29" s="181" t="s">
        <v>
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
171</v>
      </c>
      <c r="D30" s="399"/>
      <c r="E30" s="400" t="s">
        <v>
172</v>
      </c>
      <c r="F30" s="400"/>
      <c r="G30" s="400"/>
      <c r="H30" s="400"/>
      <c r="I30" s="400"/>
      <c r="J30" s="400"/>
      <c r="K30" s="400"/>
      <c r="L30" s="400"/>
      <c r="M30" s="400"/>
      <c r="N30" s="400"/>
      <c r="O30" s="400"/>
      <c r="P30" s="400"/>
      <c r="Q30" s="400"/>
      <c r="R30" s="400"/>
      <c r="S30" s="400"/>
      <c r="T30" s="175"/>
      <c r="U30" s="399" t="s">
        <v>
171</v>
      </c>
      <c r="V30" s="399"/>
      <c r="W30" s="400" t="s">
        <v>
172</v>
      </c>
      <c r="X30" s="400"/>
      <c r="Y30" s="400"/>
      <c r="Z30" s="400"/>
      <c r="AA30" s="400"/>
      <c r="AB30" s="400"/>
      <c r="AC30" s="400"/>
      <c r="AD30" s="400"/>
      <c r="AE30" s="400"/>
      <c r="AF30" s="400"/>
      <c r="AG30" s="400"/>
      <c r="AH30" s="400"/>
      <c r="AI30" s="400"/>
      <c r="AJ30" s="400"/>
      <c r="AK30" s="400"/>
      <c r="AL30" s="175"/>
      <c r="AM30" s="399" t="s">
        <v>
173</v>
      </c>
      <c r="AN30" s="399"/>
      <c r="AO30" s="400" t="s">
        <v>
172</v>
      </c>
      <c r="AP30" s="400"/>
      <c r="AQ30" s="400"/>
      <c r="AR30" s="400"/>
      <c r="AS30" s="400"/>
      <c r="AT30" s="400"/>
      <c r="AU30" s="400"/>
      <c r="AV30" s="400"/>
      <c r="AW30" s="400"/>
      <c r="AX30" s="400"/>
      <c r="AY30" s="400"/>
      <c r="AZ30" s="400"/>
      <c r="BA30" s="400"/>
      <c r="BB30" s="400"/>
      <c r="BC30" s="400"/>
      <c r="BD30" s="200"/>
      <c r="BE30" s="399" t="s">
        <v>
171</v>
      </c>
      <c r="BF30" s="399"/>
      <c r="BG30" s="400" t="s">
        <v>
172</v>
      </c>
      <c r="BH30" s="400"/>
      <c r="BI30" s="400"/>
      <c r="BJ30" s="400"/>
      <c r="BK30" s="400"/>
      <c r="BL30" s="400"/>
      <c r="BM30" s="400"/>
      <c r="BN30" s="400"/>
      <c r="BO30" s="400"/>
      <c r="BP30" s="400"/>
      <c r="BQ30" s="400"/>
      <c r="BR30" s="400"/>
      <c r="BS30" s="400"/>
      <c r="BT30" s="400"/>
      <c r="BU30" s="400"/>
      <c r="BV30" s="201"/>
      <c r="BW30" s="399" t="s">
        <v>
171</v>
      </c>
      <c r="BX30" s="399"/>
      <c r="BY30" s="400" t="s">
        <v>
174</v>
      </c>
      <c r="BZ30" s="400"/>
      <c r="CA30" s="400"/>
      <c r="CB30" s="400"/>
      <c r="CC30" s="400"/>
      <c r="CD30" s="400"/>
      <c r="CE30" s="400"/>
      <c r="CF30" s="400"/>
      <c r="CG30" s="400"/>
      <c r="CH30" s="400"/>
      <c r="CI30" s="400"/>
      <c r="CJ30" s="400"/>
      <c r="CK30" s="400"/>
      <c r="CL30" s="400"/>
      <c r="CM30" s="400"/>
      <c r="CN30" s="175"/>
      <c r="CO30" s="399" t="s">
        <v>
171</v>
      </c>
      <c r="CP30" s="399"/>
      <c r="CQ30" s="400" t="s">
        <v>
175</v>
      </c>
      <c r="CR30" s="400"/>
      <c r="CS30" s="400"/>
      <c r="CT30" s="400"/>
      <c r="CU30" s="400"/>
      <c r="CV30" s="400"/>
      <c r="CW30" s="400"/>
      <c r="CX30" s="400"/>
      <c r="CY30" s="400"/>
      <c r="CZ30" s="400"/>
      <c r="DA30" s="400"/>
      <c r="DB30" s="400"/>
      <c r="DC30" s="400"/>
      <c r="DD30" s="400"/>
      <c r="DE30" s="400"/>
      <c r="DF30" s="175"/>
      <c r="DG30" s="398" t="s">
        <v>
176</v>
      </c>
      <c r="DH30" s="398"/>
      <c r="DI30" s="202"/>
      <c r="DJ30" s="157"/>
      <c r="DK30" s="157"/>
      <c r="DL30" s="157"/>
      <c r="DM30" s="157"/>
      <c r="DN30" s="157"/>
      <c r="DO30" s="157"/>
    </row>
    <row r="31" spans="1:119" ht="32.25" customHeight="1" x14ac:dyDescent="0.2">
      <c r="A31" s="158"/>
      <c r="B31" s="198"/>
      <c r="C31" s="396">
        <f>
IF(E31="","",1)</f>
        <v>
1</v>
      </c>
      <c r="D31" s="396"/>
      <c r="E31" s="395" t="str">
        <f>
IF('各会計、関係団体の財政状況及び健全化判断比率'!B7="","",'各会計、関係団体の財政状況及び健全化判断比率'!B7)</f>
        <v>
一般会計</v>
      </c>
      <c r="F31" s="395"/>
      <c r="G31" s="395"/>
      <c r="H31" s="395"/>
      <c r="I31" s="395"/>
      <c r="J31" s="395"/>
      <c r="K31" s="395"/>
      <c r="L31" s="395"/>
      <c r="M31" s="395"/>
      <c r="N31" s="395"/>
      <c r="O31" s="395"/>
      <c r="P31" s="395"/>
      <c r="Q31" s="395"/>
      <c r="R31" s="395"/>
      <c r="S31" s="395"/>
      <c r="T31" s="199"/>
      <c r="U31" s="396">
        <f>
IF(W31="","",MAX(C31:D40)+1)</f>
        <v>
11</v>
      </c>
      <c r="V31" s="396"/>
      <c r="W31" s="395" t="str">
        <f>
IF('各会計、関係団体の財政状況及び健全化判断比率'!B28="","",'各会計、関係団体の財政状況及び健全化判断比率'!B28)</f>
        <v>
群馬県国民健康保険特別会計</v>
      </c>
      <c r="X31" s="395"/>
      <c r="Y31" s="395"/>
      <c r="Z31" s="395"/>
      <c r="AA31" s="395"/>
      <c r="AB31" s="395"/>
      <c r="AC31" s="395"/>
      <c r="AD31" s="395"/>
      <c r="AE31" s="395"/>
      <c r="AF31" s="395"/>
      <c r="AG31" s="395"/>
      <c r="AH31" s="395"/>
      <c r="AI31" s="395"/>
      <c r="AJ31" s="395"/>
      <c r="AK31" s="395"/>
      <c r="AL31" s="199"/>
      <c r="AM31" s="396">
        <f>
IF(AO31="","",MAX(C31:D40,U31:V40)+1)</f>
        <v>
12</v>
      </c>
      <c r="AN31" s="396"/>
      <c r="AO31" s="395" t="str">
        <f>
IF('各会計、関係団体の財政状況及び健全化判断比率'!B29="","",'各会計、関係団体の財政状況及び健全化判断比率'!B29)</f>
        <v>
電気事業会計</v>
      </c>
      <c r="AP31" s="395"/>
      <c r="AQ31" s="395"/>
      <c r="AR31" s="395"/>
      <c r="AS31" s="395"/>
      <c r="AT31" s="395"/>
      <c r="AU31" s="395"/>
      <c r="AV31" s="395"/>
      <c r="AW31" s="395"/>
      <c r="AX31" s="395"/>
      <c r="AY31" s="395"/>
      <c r="AZ31" s="395"/>
      <c r="BA31" s="395"/>
      <c r="BB31" s="395"/>
      <c r="BC31" s="395"/>
      <c r="BD31" s="199"/>
      <c r="BE31" s="396">
        <f>
IF(BG31="","",MAX(C31:D40,U31:V40,AM31:AN40)+1)</f>
        <v>
19</v>
      </c>
      <c r="BF31" s="396"/>
      <c r="BG31" s="395" t="str">
        <f>
IF('各会計、関係団体の財政状況及び健全化判断比率'!B36="","",'各会計、関係団体の財政状況及び健全化判断比率'!B36)</f>
        <v>
流域下水道事業費特別会計</v>
      </c>
      <c r="BH31" s="395"/>
      <c r="BI31" s="395"/>
      <c r="BJ31" s="395"/>
      <c r="BK31" s="395"/>
      <c r="BL31" s="395"/>
      <c r="BM31" s="395"/>
      <c r="BN31" s="395"/>
      <c r="BO31" s="395"/>
      <c r="BP31" s="395"/>
      <c r="BQ31" s="395"/>
      <c r="BR31" s="395"/>
      <c r="BS31" s="395"/>
      <c r="BT31" s="395"/>
      <c r="BU31" s="395"/>
      <c r="BV31" s="199"/>
      <c r="BW31" s="396">
        <f>
IF(BY31="","",MAX(C31:D40,U31:V40,AM31:AN40,BE31:BF40)+1)</f>
        <v>
20</v>
      </c>
      <c r="BX31" s="396"/>
      <c r="BY31" s="395" t="str">
        <f>
IF('各会計、関係団体の財政状況及び健全化判断比率'!B68="","",'各会計、関係団体の財政状況及び健全化判断比率'!B68)</f>
        <v>
高崎工業団地造成組合</v>
      </c>
      <c r="BZ31" s="395"/>
      <c r="CA31" s="395"/>
      <c r="CB31" s="395"/>
      <c r="CC31" s="395"/>
      <c r="CD31" s="395"/>
      <c r="CE31" s="395"/>
      <c r="CF31" s="395"/>
      <c r="CG31" s="395"/>
      <c r="CH31" s="395"/>
      <c r="CI31" s="395"/>
      <c r="CJ31" s="395"/>
      <c r="CK31" s="395"/>
      <c r="CL31" s="395"/>
      <c r="CM31" s="395"/>
      <c r="CN31" s="199"/>
      <c r="CO31" s="396">
        <f>
IF(CQ31="","",MAX(C31:D40,U31:V40,AM31:AN40,BE31:BF40,BW31:BX40)+1)</f>
        <v>
21</v>
      </c>
      <c r="CP31" s="396"/>
      <c r="CQ31" s="395" t="str">
        <f>
IF('各会計、関係団体の財政状況及び健全化判断比率'!BS7="","",'各会計、関係団体の財政状況及び健全化判断比率'!BS7)</f>
        <v>
群馬県私学振興会</v>
      </c>
      <c r="CR31" s="395"/>
      <c r="CS31" s="395"/>
      <c r="CT31" s="395"/>
      <c r="CU31" s="395"/>
      <c r="CV31" s="395"/>
      <c r="CW31" s="395"/>
      <c r="CX31" s="395"/>
      <c r="CY31" s="395"/>
      <c r="CZ31" s="395"/>
      <c r="DA31" s="395"/>
      <c r="DB31" s="395"/>
      <c r="DC31" s="395"/>
      <c r="DD31" s="395"/>
      <c r="DE31" s="395"/>
      <c r="DF31" s="191"/>
      <c r="DG31" s="397" t="str">
        <f>
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
IF(E32="","",C31+1)</f>
        <v>
2</v>
      </c>
      <c r="D32" s="396"/>
      <c r="E32" s="395" t="str">
        <f>
IF('各会計、関係団体の財政状況及び健全化判断比率'!B8="","",'各会計、関係団体の財政状況及び健全化判断比率'!B8)</f>
        <v>
母子父子寡婦福祉資金貸付金</v>
      </c>
      <c r="F32" s="395"/>
      <c r="G32" s="395"/>
      <c r="H32" s="395"/>
      <c r="I32" s="395"/>
      <c r="J32" s="395"/>
      <c r="K32" s="395"/>
      <c r="L32" s="395"/>
      <c r="M32" s="395"/>
      <c r="N32" s="395"/>
      <c r="O32" s="395"/>
      <c r="P32" s="395"/>
      <c r="Q32" s="395"/>
      <c r="R32" s="395"/>
      <c r="S32" s="395"/>
      <c r="T32" s="199"/>
      <c r="U32" s="396" t="str">
        <f t="shared" ref="U32:U40" si="0">
IF(W32="","",U31+1)</f>
        <v/>
      </c>
      <c r="V32" s="396"/>
      <c r="W32" s="395"/>
      <c r="X32" s="395"/>
      <c r="Y32" s="395"/>
      <c r="Z32" s="395"/>
      <c r="AA32" s="395"/>
      <c r="AB32" s="395"/>
      <c r="AC32" s="395"/>
      <c r="AD32" s="395"/>
      <c r="AE32" s="395"/>
      <c r="AF32" s="395"/>
      <c r="AG32" s="395"/>
      <c r="AH32" s="395"/>
      <c r="AI32" s="395"/>
      <c r="AJ32" s="395"/>
      <c r="AK32" s="395"/>
      <c r="AL32" s="199"/>
      <c r="AM32" s="396">
        <f t="shared" ref="AM32:AM40" si="1">
IF(AO32="","",AM31+1)</f>
        <v>
13</v>
      </c>
      <c r="AN32" s="396"/>
      <c r="AO32" s="395" t="str">
        <f>
IF('各会計、関係団体の財政状況及び健全化判断比率'!B30="","",'各会計、関係団体の財政状況及び健全化判断比率'!B30)</f>
        <v>
工業用水道事業会計</v>
      </c>
      <c r="AP32" s="395"/>
      <c r="AQ32" s="395"/>
      <c r="AR32" s="395"/>
      <c r="AS32" s="395"/>
      <c r="AT32" s="395"/>
      <c r="AU32" s="395"/>
      <c r="AV32" s="395"/>
      <c r="AW32" s="395"/>
      <c r="AX32" s="395"/>
      <c r="AY32" s="395"/>
      <c r="AZ32" s="395"/>
      <c r="BA32" s="395"/>
      <c r="BB32" s="395"/>
      <c r="BC32" s="395"/>
      <c r="BD32" s="199"/>
      <c r="BE32" s="396" t="str">
        <f t="shared" ref="BE32:BE40" si="2">
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
IF(BY32="","",BW31+1)</f>
        <v/>
      </c>
      <c r="BX32" s="396"/>
      <c r="BY32" s="395" t="str">
        <f>
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
IF(CQ32="","",CO31+1)</f>
        <v>
22</v>
      </c>
      <c r="CP32" s="396"/>
      <c r="CQ32" s="395" t="str">
        <f>
IF('各会計、関係団体の財政状況及び健全化判断比率'!BS8="","",'各会計、関係団体の財政状況及び健全化判断比率'!BS8)</f>
        <v>
群馬県消防協会</v>
      </c>
      <c r="CR32" s="395"/>
      <c r="CS32" s="395"/>
      <c r="CT32" s="395"/>
      <c r="CU32" s="395"/>
      <c r="CV32" s="395"/>
      <c r="CW32" s="395"/>
      <c r="CX32" s="395"/>
      <c r="CY32" s="395"/>
      <c r="CZ32" s="395"/>
      <c r="DA32" s="395"/>
      <c r="DB32" s="395"/>
      <c r="DC32" s="395"/>
      <c r="DD32" s="395"/>
      <c r="DE32" s="395"/>
      <c r="DF32" s="191"/>
      <c r="DG32" s="397" t="str">
        <f>
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
IF(E33="","",C32+1)</f>
        <v>
3</v>
      </c>
      <c r="D33" s="396"/>
      <c r="E33" s="395" t="str">
        <f>
IF('各会計、関係団体の財政状況及び健全化判断比率'!B9="","",'各会計、関係団体の財政状況及び健全化判断比率'!B9)</f>
        <v>
農業改良資金</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
14</v>
      </c>
      <c r="AN33" s="396"/>
      <c r="AO33" s="395" t="str">
        <f>
IF('各会計、関係団体の財政状況及び健全化判断比率'!B31="","",'各会計、関係団体の財政状況及び健全化判断比率'!B31)</f>
        <v>
水道事業会計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
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
23</v>
      </c>
      <c r="CP33" s="396"/>
      <c r="CQ33" s="395" t="str">
        <f>
IF('各会計、関係団体の財政状況及び健全化判断比率'!BS9="","",'各会計、関係団体の財政状況及び健全化判断比率'!BS9)</f>
        <v>
群馬県長寿社会づくり財団</v>
      </c>
      <c r="CR33" s="395"/>
      <c r="CS33" s="395"/>
      <c r="CT33" s="395"/>
      <c r="CU33" s="395"/>
      <c r="CV33" s="395"/>
      <c r="CW33" s="395"/>
      <c r="CX33" s="395"/>
      <c r="CY33" s="395"/>
      <c r="CZ33" s="395"/>
      <c r="DA33" s="395"/>
      <c r="DB33" s="395"/>
      <c r="DC33" s="395"/>
      <c r="DD33" s="395"/>
      <c r="DE33" s="395"/>
      <c r="DF33" s="191"/>
      <c r="DG33" s="397" t="str">
        <f>
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
IF(E34="","",C33+1)</f>
        <v>
4</v>
      </c>
      <c r="D34" s="396"/>
      <c r="E34" s="395" t="str">
        <f>
IF('各会計、関係団体の財政状況及び健全化判断比率'!B10="","",'各会計、関係団体の財政状況及び健全化判断比率'!B10)</f>
        <v>
県有模範林施設費</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
15</v>
      </c>
      <c r="AN34" s="396"/>
      <c r="AO34" s="395" t="str">
        <f>
IF('各会計、関係団体の財政状況及び健全化判断比率'!B32="","",'各会計、関係団体の財政状況及び健全化判断比率'!B32)</f>
        <v>
駐車場事業会計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
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
24</v>
      </c>
      <c r="CP34" s="396"/>
      <c r="CQ34" s="395" t="str">
        <f>
IF('各会計、関係団体の財政状況及び健全化判断比率'!BS10="","",'各会計、関係団体の財政状況及び健全化判断比率'!BS10)</f>
        <v>
群馬県児童健全育成事業団</v>
      </c>
      <c r="CR34" s="395"/>
      <c r="CS34" s="395"/>
      <c r="CT34" s="395"/>
      <c r="CU34" s="395"/>
      <c r="CV34" s="395"/>
      <c r="CW34" s="395"/>
      <c r="CX34" s="395"/>
      <c r="CY34" s="395"/>
      <c r="CZ34" s="395"/>
      <c r="DA34" s="395"/>
      <c r="DB34" s="395"/>
      <c r="DC34" s="395"/>
      <c r="DD34" s="395"/>
      <c r="DE34" s="395"/>
      <c r="DF34" s="191"/>
      <c r="DG34" s="397" t="str">
        <f>
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
IF(E35="","",C34+1)</f>
        <v>
5</v>
      </c>
      <c r="D35" s="396"/>
      <c r="E35" s="395" t="str">
        <f>
IF('各会計、関係団体の財政状況及び健全化判断比率'!B11="","",'各会計、関係団体の財政状況及び健全化判断比率'!B11)</f>
        <v>
小規模企業者等設備導入資金</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
16</v>
      </c>
      <c r="AN35" s="396"/>
      <c r="AO35" s="395" t="str">
        <f>
IF('各会計、関係団体の財政状況及び健全化判断比率'!B33="","",'各会計、関係団体の財政状況及び健全化判断比率'!B33)</f>
        <v>
施設管理事業会計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
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
25</v>
      </c>
      <c r="CP35" s="396"/>
      <c r="CQ35" s="395" t="str">
        <f>
IF('各会計、関係団体の財政状況及び健全化判断比率'!BS11="","",'各会計、関係団体の財政状況及び健全化判断比率'!BS11)</f>
        <v>
群馬県生活衛生営業指導センター</v>
      </c>
      <c r="CR35" s="395"/>
      <c r="CS35" s="395"/>
      <c r="CT35" s="395"/>
      <c r="CU35" s="395"/>
      <c r="CV35" s="395"/>
      <c r="CW35" s="395"/>
      <c r="CX35" s="395"/>
      <c r="CY35" s="395"/>
      <c r="CZ35" s="395"/>
      <c r="DA35" s="395"/>
      <c r="DB35" s="395"/>
      <c r="DC35" s="395"/>
      <c r="DD35" s="395"/>
      <c r="DE35" s="395"/>
      <c r="DF35" s="191"/>
      <c r="DG35" s="397" t="str">
        <f>
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
6</v>
      </c>
      <c r="D36" s="396"/>
      <c r="E36" s="395" t="str">
        <f>
IF('各会計、関係団体の財政状況及び健全化判断比率'!B12="","",'各会計、関係団体の財政状況及び健全化判断比率'!B12)</f>
        <v>
用地先行取得</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f t="shared" si="1"/>
        <v>
17</v>
      </c>
      <c r="AN36" s="396"/>
      <c r="AO36" s="395" t="str">
        <f>
IF('各会計、関係団体の財政状況及び健全化判断比率'!B34="","",'各会計、関係団体の財政状況及び健全化判断比率'!B34)</f>
        <v>
病院事業会計</v>
      </c>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
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
26</v>
      </c>
      <c r="CP36" s="396"/>
      <c r="CQ36" s="395" t="str">
        <f>
IF('各会計、関係団体の財政状況及び健全化判断比率'!BS12="","",'各会計、関係団体の財政状況及び健全化判断比率'!BS12)</f>
        <v>
群馬県森林・緑整備基金</v>
      </c>
      <c r="CR36" s="395"/>
      <c r="CS36" s="395"/>
      <c r="CT36" s="395"/>
      <c r="CU36" s="395"/>
      <c r="CV36" s="395"/>
      <c r="CW36" s="395"/>
      <c r="CX36" s="395"/>
      <c r="CY36" s="395"/>
      <c r="CZ36" s="395"/>
      <c r="DA36" s="395"/>
      <c r="DB36" s="395"/>
      <c r="DC36" s="395"/>
      <c r="DD36" s="395"/>
      <c r="DE36" s="395"/>
      <c r="DF36" s="191"/>
      <c r="DG36" s="397" t="str">
        <f>
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
7</v>
      </c>
      <c r="D37" s="396"/>
      <c r="E37" s="395" t="str">
        <f>
IF('各会計、関係団体の財政状況及び健全化判断比率'!B13="","",'各会計、関係団体の財政状況及び健全化判断比率'!B13)</f>
        <v>
収入証紙</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f t="shared" si="1"/>
        <v>
18</v>
      </c>
      <c r="AN37" s="396"/>
      <c r="AO37" s="395" t="str">
        <f>
IF('各会計、関係団体の財政状況及び健全化判断比率'!B35="","",'各会計、関係団体の財政状況及び健全化判断比率'!B35)</f>
        <v>
団地造成事業会計</v>
      </c>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
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
27</v>
      </c>
      <c r="CP37" s="396"/>
      <c r="CQ37" s="395" t="str">
        <f>
IF('各会計、関係団体の財政状況及び健全化判断比率'!BS13="","",'各会計、関係団体の財政状況及び健全化判断比率'!BS13)</f>
        <v>
尾瀬保護財団</v>
      </c>
      <c r="CR37" s="395"/>
      <c r="CS37" s="395"/>
      <c r="CT37" s="395"/>
      <c r="CU37" s="395"/>
      <c r="CV37" s="395"/>
      <c r="CW37" s="395"/>
      <c r="CX37" s="395"/>
      <c r="CY37" s="395"/>
      <c r="CZ37" s="395"/>
      <c r="DA37" s="395"/>
      <c r="DB37" s="395"/>
      <c r="DC37" s="395"/>
      <c r="DD37" s="395"/>
      <c r="DE37" s="395"/>
      <c r="DF37" s="191"/>
      <c r="DG37" s="397" t="str">
        <f>
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
8</v>
      </c>
      <c r="D38" s="396"/>
      <c r="E38" s="395" t="str">
        <f>
IF('各会計、関係団体の財政状況及び健全化判断比率'!B14="","",'各会計、関係団体の財政状況及び健全化判断比率'!B14)</f>
        <v>
林業改善資金</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
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
28</v>
      </c>
      <c r="CP38" s="396"/>
      <c r="CQ38" s="395" t="str">
        <f>
IF('各会計、関係団体の財政状況及び健全化判断比率'!BS14="","",'各会計、関係団体の財政状況及び健全化判断比率'!BS14)</f>
        <v>
群馬県農業公社</v>
      </c>
      <c r="CR38" s="395"/>
      <c r="CS38" s="395"/>
      <c r="CT38" s="395"/>
      <c r="CU38" s="395"/>
      <c r="CV38" s="395"/>
      <c r="CW38" s="395"/>
      <c r="CX38" s="395"/>
      <c r="CY38" s="395"/>
      <c r="CZ38" s="395"/>
      <c r="DA38" s="395"/>
      <c r="DB38" s="395"/>
      <c r="DC38" s="395"/>
      <c r="DD38" s="395"/>
      <c r="DE38" s="395"/>
      <c r="DF38" s="191"/>
      <c r="DG38" s="397" t="str">
        <f>
IF('各会計、関係団体の財政状況及び健全化判断比率'!BR14="","",'各会計、関係団体の財政状況及び健全化判断比率'!BR14)</f>
        <v>
○</v>
      </c>
      <c r="DH38" s="397"/>
      <c r="DI38" s="202"/>
      <c r="DJ38" s="157"/>
      <c r="DK38" s="157"/>
      <c r="DL38" s="157"/>
      <c r="DM38" s="157"/>
      <c r="DN38" s="157"/>
      <c r="DO38" s="157"/>
    </row>
    <row r="39" spans="1:119" ht="32.25" customHeight="1" x14ac:dyDescent="0.2">
      <c r="A39" s="158"/>
      <c r="B39" s="198"/>
      <c r="C39" s="396">
        <f t="shared" si="5"/>
        <v>
9</v>
      </c>
      <c r="D39" s="396"/>
      <c r="E39" s="395" t="str">
        <f>
IF('各会計、関係団体の財政状況及び健全化判断比率'!B15="","",'各会計、関係団体の財政状況及び健全化判断比率'!B15)</f>
        <v>
公債管理</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
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
29</v>
      </c>
      <c r="CP39" s="396"/>
      <c r="CQ39" s="395" t="str">
        <f>
IF('各会計、関係団体の財政状況及び健全化判断比率'!BS15="","",'各会計、関係団体の財政状況及び健全化判断比率'!BS15)</f>
        <v>
群馬県蚕糸振興協会</v>
      </c>
      <c r="CR39" s="395"/>
      <c r="CS39" s="395"/>
      <c r="CT39" s="395"/>
      <c r="CU39" s="395"/>
      <c r="CV39" s="395"/>
      <c r="CW39" s="395"/>
      <c r="CX39" s="395"/>
      <c r="CY39" s="395"/>
      <c r="CZ39" s="395"/>
      <c r="DA39" s="395"/>
      <c r="DB39" s="395"/>
      <c r="DC39" s="395"/>
      <c r="DD39" s="395"/>
      <c r="DE39" s="395"/>
      <c r="DF39" s="191"/>
      <c r="DG39" s="397" t="str">
        <f>
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
10</v>
      </c>
      <c r="D40" s="396"/>
      <c r="E40" s="395" t="str">
        <f>
IF('各会計、関係団体の財政状況及び健全化判断比率'!B16="","",'各会計、関係団体の財政状況及び健全化判断比率'!B16)</f>
        <v>
中小企業振興資金</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
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
30</v>
      </c>
      <c r="CP40" s="396"/>
      <c r="CQ40" s="395" t="str">
        <f>
IF('各会計、関係団体の財政状況及び健全化判断比率'!BS16="","",'各会計、関係団体の財政状況及び健全化判断比率'!BS16)</f>
        <v>
群馬県青果物生産出荷安定基金協会</v>
      </c>
      <c r="CR40" s="395"/>
      <c r="CS40" s="395"/>
      <c r="CT40" s="395"/>
      <c r="CU40" s="395"/>
      <c r="CV40" s="395"/>
      <c r="CW40" s="395"/>
      <c r="CX40" s="395"/>
      <c r="CY40" s="395"/>
      <c r="CZ40" s="395"/>
      <c r="DA40" s="395"/>
      <c r="DB40" s="395"/>
      <c r="DC40" s="395"/>
      <c r="DD40" s="395"/>
      <c r="DE40" s="395"/>
      <c r="DF40" s="191"/>
      <c r="DG40" s="397" t="str">
        <f>
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
177</v>
      </c>
      <c r="C43" s="157"/>
      <c r="D43" s="157"/>
      <c r="E43" s="157" t="s">
        <v>
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
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
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
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
182</v>
      </c>
    </row>
    <row r="48" spans="1:119" x14ac:dyDescent="0.2">
      <c r="E48" s="159" t="s">
        <v>
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fLUxtgqgD4drEhgzfrq3BNhzujAi4odWAJBcj/OwzutrOdAPiXwa/nibU1O3jbS5qXP8Q5tXB7hXEAFxa6a4g==" saltValue="a6mwpwl5CVRJfzylzVk4h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
6</v>
      </c>
      <c r="K32" s="10"/>
      <c r="L32" s="10"/>
      <c r="M32" s="10"/>
      <c r="N32" s="10"/>
      <c r="O32" s="10"/>
      <c r="P32" s="10"/>
    </row>
    <row r="33" spans="1:16" ht="39" customHeight="1" thickBot="1" x14ac:dyDescent="0.3">
      <c r="A33" s="10"/>
      <c r="B33" s="13" t="s">
        <v>
7</v>
      </c>
      <c r="C33" s="14"/>
      <c r="D33" s="14"/>
      <c r="E33" s="15" t="s">
        <v>
2</v>
      </c>
      <c r="F33" s="16" t="s">
        <v>
540</v>
      </c>
      <c r="G33" s="17" t="s">
        <v>
541</v>
      </c>
      <c r="H33" s="17" t="s">
        <v>
542</v>
      </c>
      <c r="I33" s="17" t="s">
        <v>
543</v>
      </c>
      <c r="J33" s="18" t="s">
        <v>
544</v>
      </c>
      <c r="K33" s="10"/>
      <c r="L33" s="10"/>
      <c r="M33" s="10"/>
      <c r="N33" s="10"/>
      <c r="O33" s="10"/>
      <c r="P33" s="10"/>
    </row>
    <row r="34" spans="1:16" ht="39" customHeight="1" x14ac:dyDescent="0.2">
      <c r="A34" s="10"/>
      <c r="B34" s="19"/>
      <c r="C34" s="1163" t="s">
        <v>
547</v>
      </c>
      <c r="D34" s="1163"/>
      <c r="E34" s="1164"/>
      <c r="F34" s="20">
        <v>
6.65</v>
      </c>
      <c r="G34" s="21">
        <v>
6.99</v>
      </c>
      <c r="H34" s="21">
        <v>
7.32</v>
      </c>
      <c r="I34" s="21">
        <v>
7.32</v>
      </c>
      <c r="J34" s="22">
        <v>
7.7</v>
      </c>
      <c r="K34" s="10"/>
      <c r="L34" s="10"/>
      <c r="M34" s="10"/>
      <c r="N34" s="10"/>
      <c r="O34" s="10"/>
      <c r="P34" s="10"/>
    </row>
    <row r="35" spans="1:16" ht="39" customHeight="1" x14ac:dyDescent="0.2">
      <c r="A35" s="10"/>
      <c r="B35" s="23"/>
      <c r="C35" s="1157" t="s">
        <v>
548</v>
      </c>
      <c r="D35" s="1158"/>
      <c r="E35" s="1159"/>
      <c r="F35" s="24">
        <v>
2.9</v>
      </c>
      <c r="G35" s="25">
        <v>
3.68</v>
      </c>
      <c r="H35" s="25">
        <v>
3.82</v>
      </c>
      <c r="I35" s="25">
        <v>
3.69</v>
      </c>
      <c r="J35" s="26">
        <v>
3.93</v>
      </c>
      <c r="K35" s="10"/>
      <c r="L35" s="10"/>
      <c r="M35" s="10"/>
      <c r="N35" s="10"/>
      <c r="O35" s="10"/>
      <c r="P35" s="10"/>
    </row>
    <row r="36" spans="1:16" ht="39" customHeight="1" x14ac:dyDescent="0.2">
      <c r="A36" s="10"/>
      <c r="B36" s="23"/>
      <c r="C36" s="1157" t="s">
        <v>
549</v>
      </c>
      <c r="D36" s="1158"/>
      <c r="E36" s="1159"/>
      <c r="F36" s="24">
        <v>
2.67</v>
      </c>
      <c r="G36" s="25">
        <v>
3.24</v>
      </c>
      <c r="H36" s="25">
        <v>
3.34</v>
      </c>
      <c r="I36" s="25">
        <v>
3.66</v>
      </c>
      <c r="J36" s="26">
        <v>
3.65</v>
      </c>
      <c r="K36" s="10"/>
      <c r="L36" s="10"/>
      <c r="M36" s="10"/>
      <c r="N36" s="10"/>
      <c r="O36" s="10"/>
      <c r="P36" s="10"/>
    </row>
    <row r="37" spans="1:16" ht="39" customHeight="1" x14ac:dyDescent="0.2">
      <c r="A37" s="10"/>
      <c r="B37" s="23"/>
      <c r="C37" s="1157" t="s">
        <v>
550</v>
      </c>
      <c r="D37" s="1158"/>
      <c r="E37" s="1159"/>
      <c r="F37" s="24">
        <v>
1.74</v>
      </c>
      <c r="G37" s="25">
        <v>
1.66</v>
      </c>
      <c r="H37" s="25">
        <v>
1.6</v>
      </c>
      <c r="I37" s="25">
        <v>
1.22</v>
      </c>
      <c r="J37" s="26">
        <v>
1.1299999999999999</v>
      </c>
      <c r="K37" s="10"/>
      <c r="L37" s="10"/>
      <c r="M37" s="10"/>
      <c r="N37" s="10"/>
      <c r="O37" s="10"/>
      <c r="P37" s="10"/>
    </row>
    <row r="38" spans="1:16" ht="39" customHeight="1" x14ac:dyDescent="0.2">
      <c r="A38" s="10"/>
      <c r="B38" s="23"/>
      <c r="C38" s="1157" t="s">
        <v>
551</v>
      </c>
      <c r="D38" s="1158"/>
      <c r="E38" s="1159"/>
      <c r="F38" s="24" t="s">
        <v>
501</v>
      </c>
      <c r="G38" s="25" t="s">
        <v>
501</v>
      </c>
      <c r="H38" s="25" t="s">
        <v>
501</v>
      </c>
      <c r="I38" s="25" t="s">
        <v>
501</v>
      </c>
      <c r="J38" s="26">
        <v>
1.06</v>
      </c>
      <c r="K38" s="10"/>
      <c r="L38" s="10"/>
      <c r="M38" s="10"/>
      <c r="N38" s="10"/>
      <c r="O38" s="10"/>
      <c r="P38" s="10"/>
    </row>
    <row r="39" spans="1:16" ht="39" customHeight="1" x14ac:dyDescent="0.2">
      <c r="A39" s="10"/>
      <c r="B39" s="23"/>
      <c r="C39" s="1157" t="s">
        <v>
552</v>
      </c>
      <c r="D39" s="1158"/>
      <c r="E39" s="1159"/>
      <c r="F39" s="24">
        <v>
0.89</v>
      </c>
      <c r="G39" s="25">
        <v>
0.77</v>
      </c>
      <c r="H39" s="25">
        <v>
0.74</v>
      </c>
      <c r="I39" s="25">
        <v>
0.71</v>
      </c>
      <c r="J39" s="26">
        <v>
0.63</v>
      </c>
      <c r="K39" s="10"/>
      <c r="L39" s="10"/>
      <c r="M39" s="10"/>
      <c r="N39" s="10"/>
      <c r="O39" s="10"/>
      <c r="P39" s="10"/>
    </row>
    <row r="40" spans="1:16" ht="39" customHeight="1" x14ac:dyDescent="0.2">
      <c r="A40" s="10"/>
      <c r="B40" s="23"/>
      <c r="C40" s="1157" t="s">
        <v>
553</v>
      </c>
      <c r="D40" s="1158"/>
      <c r="E40" s="1159"/>
      <c r="F40" s="24">
        <v>
0.19</v>
      </c>
      <c r="G40" s="25">
        <v>
0.17</v>
      </c>
      <c r="H40" s="25">
        <v>
0.13</v>
      </c>
      <c r="I40" s="25">
        <v>
0.21</v>
      </c>
      <c r="J40" s="26">
        <v>
0.28000000000000003</v>
      </c>
      <c r="K40" s="10"/>
      <c r="L40" s="10"/>
      <c r="M40" s="10"/>
      <c r="N40" s="10"/>
      <c r="O40" s="10"/>
      <c r="P40" s="10"/>
    </row>
    <row r="41" spans="1:16" ht="39" customHeight="1" x14ac:dyDescent="0.2">
      <c r="A41" s="10"/>
      <c r="B41" s="23"/>
      <c r="C41" s="1157" t="s">
        <v>
554</v>
      </c>
      <c r="D41" s="1158"/>
      <c r="E41" s="1159"/>
      <c r="F41" s="24" t="s">
        <v>
501</v>
      </c>
      <c r="G41" s="25">
        <v>
0.13</v>
      </c>
      <c r="H41" s="25">
        <v>
0.18</v>
      </c>
      <c r="I41" s="25">
        <v>
0.18</v>
      </c>
      <c r="J41" s="26">
        <v>
0.21</v>
      </c>
      <c r="K41" s="10"/>
      <c r="L41" s="10"/>
      <c r="M41" s="10"/>
      <c r="N41" s="10"/>
      <c r="O41" s="10"/>
      <c r="P41" s="10"/>
    </row>
    <row r="42" spans="1:16" ht="39" customHeight="1" x14ac:dyDescent="0.2">
      <c r="A42" s="10"/>
      <c r="B42" s="27"/>
      <c r="C42" s="1157" t="s">
        <v>
555</v>
      </c>
      <c r="D42" s="1158"/>
      <c r="E42" s="1159"/>
      <c r="F42" s="24" t="s">
        <v>
501</v>
      </c>
      <c r="G42" s="25" t="s">
        <v>
501</v>
      </c>
      <c r="H42" s="25" t="s">
        <v>
501</v>
      </c>
      <c r="I42" s="25" t="s">
        <v>
501</v>
      </c>
      <c r="J42" s="26" t="s">
        <v>
501</v>
      </c>
      <c r="K42" s="10"/>
      <c r="L42" s="10"/>
      <c r="M42" s="10"/>
      <c r="N42" s="10"/>
      <c r="O42" s="10"/>
      <c r="P42" s="10"/>
    </row>
    <row r="43" spans="1:16" ht="39" customHeight="1" thickBot="1" x14ac:dyDescent="0.25">
      <c r="A43" s="10"/>
      <c r="B43" s="28"/>
      <c r="C43" s="1160" t="s">
        <v>
556</v>
      </c>
      <c r="D43" s="1161"/>
      <c r="E43" s="1162"/>
      <c r="F43" s="29">
        <v>
0.23</v>
      </c>
      <c r="G43" s="30">
        <v>
0.22</v>
      </c>
      <c r="H43" s="30">
        <v>
0.23</v>
      </c>
      <c r="I43" s="30">
        <v>
0.22</v>
      </c>
      <c r="J43" s="31">
        <v>
0.22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MPvSRsunNvoyg2nEvn0GTa+/h2ONu3uPYgpUrs7NAS/Ji/CU+3exoNyaY/M7jD94N9hBp65v44Sei81CFqgDiw==" saltValue="bCioeqrLbdRNKU4VUXsO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
8</v>
      </c>
      <c r="P43" s="36"/>
      <c r="Q43" s="36"/>
      <c r="R43" s="36"/>
      <c r="S43" s="36"/>
      <c r="T43" s="36"/>
      <c r="U43" s="36"/>
    </row>
    <row r="44" spans="1:21" ht="30.75" customHeight="1" thickBot="1" x14ac:dyDescent="0.3">
      <c r="A44" s="36"/>
      <c r="B44" s="39" t="s">
        <v>
9</v>
      </c>
      <c r="C44" s="40"/>
      <c r="D44" s="40"/>
      <c r="E44" s="41"/>
      <c r="F44" s="41"/>
      <c r="G44" s="41"/>
      <c r="H44" s="41"/>
      <c r="I44" s="41"/>
      <c r="J44" s="42" t="s">
        <v>
2</v>
      </c>
      <c r="K44" s="43" t="s">
        <v>
540</v>
      </c>
      <c r="L44" s="44" t="s">
        <v>
541</v>
      </c>
      <c r="M44" s="44" t="s">
        <v>
542</v>
      </c>
      <c r="N44" s="44" t="s">
        <v>
543</v>
      </c>
      <c r="O44" s="45" t="s">
        <v>
544</v>
      </c>
      <c r="P44" s="36"/>
      <c r="Q44" s="36"/>
      <c r="R44" s="36"/>
      <c r="S44" s="36"/>
      <c r="T44" s="36"/>
      <c r="U44" s="36"/>
    </row>
    <row r="45" spans="1:21" ht="30.75" customHeight="1" x14ac:dyDescent="0.2">
      <c r="A45" s="36"/>
      <c r="B45" s="1183" t="s">
        <v>
10</v>
      </c>
      <c r="C45" s="1184"/>
      <c r="D45" s="46"/>
      <c r="E45" s="1189" t="s">
        <v>
11</v>
      </c>
      <c r="F45" s="1189"/>
      <c r="G45" s="1189"/>
      <c r="H45" s="1189"/>
      <c r="I45" s="1189"/>
      <c r="J45" s="1190"/>
      <c r="K45" s="47">
        <v>
91228</v>
      </c>
      <c r="L45" s="48">
        <v>
92018</v>
      </c>
      <c r="M45" s="48">
        <v>
92127</v>
      </c>
      <c r="N45" s="48">
        <v>
92051</v>
      </c>
      <c r="O45" s="49">
        <v>
87873</v>
      </c>
      <c r="P45" s="36"/>
      <c r="Q45" s="36"/>
      <c r="R45" s="36"/>
      <c r="S45" s="36"/>
      <c r="T45" s="36"/>
      <c r="U45" s="36"/>
    </row>
    <row r="46" spans="1:21" ht="30.75" customHeight="1" x14ac:dyDescent="0.2">
      <c r="A46" s="36"/>
      <c r="B46" s="1185"/>
      <c r="C46" s="1186"/>
      <c r="D46" s="50"/>
      <c r="E46" s="1167" t="s">
        <v>
12</v>
      </c>
      <c r="F46" s="1167"/>
      <c r="G46" s="1167"/>
      <c r="H46" s="1167"/>
      <c r="I46" s="1167"/>
      <c r="J46" s="1168"/>
      <c r="K46" s="51" t="s">
        <v>
501</v>
      </c>
      <c r="L46" s="52" t="s">
        <v>
501</v>
      </c>
      <c r="M46" s="52" t="s">
        <v>
501</v>
      </c>
      <c r="N46" s="52" t="s">
        <v>
501</v>
      </c>
      <c r="O46" s="53" t="s">
        <v>
501</v>
      </c>
      <c r="P46" s="36"/>
      <c r="Q46" s="36"/>
      <c r="R46" s="36"/>
      <c r="S46" s="36"/>
      <c r="T46" s="36"/>
      <c r="U46" s="36"/>
    </row>
    <row r="47" spans="1:21" ht="30.75" customHeight="1" x14ac:dyDescent="0.2">
      <c r="A47" s="36"/>
      <c r="B47" s="1185"/>
      <c r="C47" s="1186"/>
      <c r="D47" s="50"/>
      <c r="E47" s="1167" t="s">
        <v>
13</v>
      </c>
      <c r="F47" s="1167"/>
      <c r="G47" s="1167"/>
      <c r="H47" s="1167"/>
      <c r="I47" s="1167"/>
      <c r="J47" s="1168"/>
      <c r="K47" s="51">
        <v>
9433</v>
      </c>
      <c r="L47" s="52">
        <v>
10767</v>
      </c>
      <c r="M47" s="52">
        <v>
12067</v>
      </c>
      <c r="N47" s="52">
        <v>
13333</v>
      </c>
      <c r="O47" s="53">
        <v>
14600</v>
      </c>
      <c r="P47" s="36"/>
      <c r="Q47" s="36"/>
      <c r="R47" s="36"/>
      <c r="S47" s="36"/>
      <c r="T47" s="36"/>
      <c r="U47" s="36"/>
    </row>
    <row r="48" spans="1:21" ht="30.75" customHeight="1" x14ac:dyDescent="0.2">
      <c r="A48" s="36"/>
      <c r="B48" s="1185"/>
      <c r="C48" s="1186"/>
      <c r="D48" s="50"/>
      <c r="E48" s="1167" t="s">
        <v>
14</v>
      </c>
      <c r="F48" s="1167"/>
      <c r="G48" s="1167"/>
      <c r="H48" s="1167"/>
      <c r="I48" s="1167"/>
      <c r="J48" s="1168"/>
      <c r="K48" s="51">
        <v>
2525</v>
      </c>
      <c r="L48" s="52">
        <v>
2430</v>
      </c>
      <c r="M48" s="52">
        <v>
2564</v>
      </c>
      <c r="N48" s="52">
        <v>
2624</v>
      </c>
      <c r="O48" s="53">
        <v>
2675</v>
      </c>
      <c r="P48" s="36"/>
      <c r="Q48" s="36"/>
      <c r="R48" s="36"/>
      <c r="S48" s="36"/>
      <c r="T48" s="36"/>
      <c r="U48" s="36"/>
    </row>
    <row r="49" spans="1:21" ht="30.75" customHeight="1" x14ac:dyDescent="0.2">
      <c r="A49" s="36"/>
      <c r="B49" s="1185"/>
      <c r="C49" s="1186"/>
      <c r="D49" s="50"/>
      <c r="E49" s="1167" t="s">
        <v>
15</v>
      </c>
      <c r="F49" s="1167"/>
      <c r="G49" s="1167"/>
      <c r="H49" s="1167"/>
      <c r="I49" s="1167"/>
      <c r="J49" s="1168"/>
      <c r="K49" s="51" t="s">
        <v>
501</v>
      </c>
      <c r="L49" s="52" t="s">
        <v>
501</v>
      </c>
      <c r="M49" s="52" t="s">
        <v>
501</v>
      </c>
      <c r="N49" s="52" t="s">
        <v>
501</v>
      </c>
      <c r="O49" s="53" t="s">
        <v>
501</v>
      </c>
      <c r="P49" s="36"/>
      <c r="Q49" s="36"/>
      <c r="R49" s="36"/>
      <c r="S49" s="36"/>
      <c r="T49" s="36"/>
      <c r="U49" s="36"/>
    </row>
    <row r="50" spans="1:21" ht="30.75" customHeight="1" x14ac:dyDescent="0.2">
      <c r="A50" s="36"/>
      <c r="B50" s="1185"/>
      <c r="C50" s="1186"/>
      <c r="D50" s="50"/>
      <c r="E50" s="1167" t="s">
        <v>
16</v>
      </c>
      <c r="F50" s="1167"/>
      <c r="G50" s="1167"/>
      <c r="H50" s="1167"/>
      <c r="I50" s="1167"/>
      <c r="J50" s="1168"/>
      <c r="K50" s="51">
        <v>
1804</v>
      </c>
      <c r="L50" s="52">
        <v>
1827</v>
      </c>
      <c r="M50" s="52">
        <v>
1811</v>
      </c>
      <c r="N50" s="52">
        <v>
1804</v>
      </c>
      <c r="O50" s="53">
        <v>
1802</v>
      </c>
      <c r="P50" s="36"/>
      <c r="Q50" s="36"/>
      <c r="R50" s="36"/>
      <c r="S50" s="36"/>
      <c r="T50" s="36"/>
      <c r="U50" s="36"/>
    </row>
    <row r="51" spans="1:21" ht="30.75" customHeight="1" x14ac:dyDescent="0.2">
      <c r="A51" s="36"/>
      <c r="B51" s="1187"/>
      <c r="C51" s="1188"/>
      <c r="D51" s="54"/>
      <c r="E51" s="1167" t="s">
        <v>
17</v>
      </c>
      <c r="F51" s="1167"/>
      <c r="G51" s="1167"/>
      <c r="H51" s="1167"/>
      <c r="I51" s="1167"/>
      <c r="J51" s="1168"/>
      <c r="K51" s="51">
        <v>
10</v>
      </c>
      <c r="L51" s="52">
        <v>
4</v>
      </c>
      <c r="M51" s="52">
        <v>
2</v>
      </c>
      <c r="N51" s="52">
        <v>
1</v>
      </c>
      <c r="O51" s="53">
        <v>
1</v>
      </c>
      <c r="P51" s="36"/>
      <c r="Q51" s="36"/>
      <c r="R51" s="36"/>
      <c r="S51" s="36"/>
      <c r="T51" s="36"/>
      <c r="U51" s="36"/>
    </row>
    <row r="52" spans="1:21" ht="30.75" customHeight="1" x14ac:dyDescent="0.2">
      <c r="A52" s="36"/>
      <c r="B52" s="1165" t="s">
        <v>
18</v>
      </c>
      <c r="C52" s="1166"/>
      <c r="D52" s="54"/>
      <c r="E52" s="1167" t="s">
        <v>
19</v>
      </c>
      <c r="F52" s="1167"/>
      <c r="G52" s="1167"/>
      <c r="H52" s="1167"/>
      <c r="I52" s="1167"/>
      <c r="J52" s="1168"/>
      <c r="K52" s="51">
        <v>
60315</v>
      </c>
      <c r="L52" s="52">
        <v>
63011</v>
      </c>
      <c r="M52" s="52">
        <v>
65092</v>
      </c>
      <c r="N52" s="52">
        <v>
66516</v>
      </c>
      <c r="O52" s="53">
        <v>
66518</v>
      </c>
      <c r="P52" s="36"/>
      <c r="Q52" s="36"/>
      <c r="R52" s="36"/>
      <c r="S52" s="36"/>
      <c r="T52" s="36"/>
      <c r="U52" s="36"/>
    </row>
    <row r="53" spans="1:21" ht="30.75" customHeight="1" thickBot="1" x14ac:dyDescent="0.25">
      <c r="A53" s="36"/>
      <c r="B53" s="1169" t="s">
        <v>
20</v>
      </c>
      <c r="C53" s="1170"/>
      <c r="D53" s="55"/>
      <c r="E53" s="1171" t="s">
        <v>
21</v>
      </c>
      <c r="F53" s="1171"/>
      <c r="G53" s="1171"/>
      <c r="H53" s="1171"/>
      <c r="I53" s="1171"/>
      <c r="J53" s="1172"/>
      <c r="K53" s="56">
        <v>
44685</v>
      </c>
      <c r="L53" s="57">
        <v>
44035</v>
      </c>
      <c r="M53" s="57">
        <v>
43479</v>
      </c>
      <c r="N53" s="57">
        <v>
43297</v>
      </c>
      <c r="O53" s="58">
        <v>
40433</v>
      </c>
      <c r="P53" s="36"/>
      <c r="Q53" s="36"/>
      <c r="R53" s="36"/>
      <c r="S53" s="36"/>
      <c r="T53" s="36"/>
      <c r="U53" s="36"/>
    </row>
    <row r="54" spans="1:21" ht="24" customHeight="1" thickBot="1" x14ac:dyDescent="0.3">
      <c r="A54" s="36"/>
      <c r="B54" s="59" t="s">
        <v>
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
2</v>
      </c>
      <c r="K55" s="64" t="s">
        <v>
557</v>
      </c>
      <c r="L55" s="65" t="s">
        <v>
558</v>
      </c>
      <c r="M55" s="65" t="s">
        <v>
559</v>
      </c>
      <c r="N55" s="65" t="s">
        <v>
560</v>
      </c>
      <c r="O55" s="66" t="s">
        <v>
561</v>
      </c>
      <c r="P55" s="36"/>
      <c r="Q55" s="36"/>
      <c r="R55" s="36"/>
      <c r="S55" s="36"/>
      <c r="T55" s="36"/>
      <c r="U55" s="36"/>
    </row>
    <row r="56" spans="1:21" ht="30.75" customHeight="1" x14ac:dyDescent="0.2">
      <c r="A56" s="36"/>
      <c r="B56" s="1173" t="s">
        <v>
23</v>
      </c>
      <c r="C56" s="1174"/>
      <c r="D56" s="1177" t="s">
        <v>
24</v>
      </c>
      <c r="E56" s="1178"/>
      <c r="F56" s="1178"/>
      <c r="G56" s="1178"/>
      <c r="H56" s="1178"/>
      <c r="I56" s="1178"/>
      <c r="J56" s="1179"/>
      <c r="K56" s="67">
        <v>
31800.003000000001</v>
      </c>
      <c r="L56" s="68">
        <v>
37333.339</v>
      </c>
      <c r="M56" s="68">
        <v>
39333.336000000003</v>
      </c>
      <c r="N56" s="68">
        <v>
42666.667000000001</v>
      </c>
      <c r="O56" s="69">
        <v>
47266.667999999998</v>
      </c>
      <c r="P56" s="36"/>
      <c r="Q56" s="36"/>
      <c r="R56" s="36"/>
      <c r="S56" s="36"/>
      <c r="T56" s="36"/>
      <c r="U56" s="36"/>
    </row>
    <row r="57" spans="1:21" ht="30.75" customHeight="1" thickBot="1" x14ac:dyDescent="0.25">
      <c r="A57" s="36"/>
      <c r="B57" s="1175"/>
      <c r="C57" s="1176"/>
      <c r="D57" s="1180" t="s">
        <v>
25</v>
      </c>
      <c r="E57" s="1181"/>
      <c r="F57" s="1181"/>
      <c r="G57" s="1181"/>
      <c r="H57" s="1181"/>
      <c r="I57" s="1181"/>
      <c r="J57" s="1182"/>
      <c r="K57" s="70">
        <v>
31800</v>
      </c>
      <c r="L57" s="71">
        <v>
37333.332999999999</v>
      </c>
      <c r="M57" s="71">
        <v>
39333.300000000003</v>
      </c>
      <c r="N57" s="71">
        <v>
42666.57</v>
      </c>
      <c r="O57" s="72">
        <v>
47266.476999999999</v>
      </c>
      <c r="P57" s="36"/>
      <c r="Q57" s="36"/>
      <c r="R57" s="36"/>
      <c r="S57" s="36"/>
      <c r="T57" s="36"/>
      <c r="U57" s="36"/>
    </row>
    <row r="58" spans="1:21" ht="17.25" customHeight="1" x14ac:dyDescent="0.2">
      <c r="A58" s="36"/>
      <c r="B58" s="73"/>
      <c r="C58" s="73"/>
      <c r="D58" s="74" t="s">
        <v>
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
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0uewyNdl3ZDEyC2dToYzXgBP3CYyAkNamGss2OzicET3MV77nnGukjDrFKYSslaNgE6ULBiSRPta9YrvuOYmlg==" saltValue="7O1xkkvuCq7uXCE6nZfp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headerFooter alignWithMargins="0">
    <oddFooter>
&amp;C&amp;P/&amp;N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
8</v>
      </c>
    </row>
    <row r="40" spans="2:13" ht="27.75" customHeight="1" thickBot="1" x14ac:dyDescent="0.3">
      <c r="B40" s="79" t="s">
        <v>
9</v>
      </c>
      <c r="C40" s="80"/>
      <c r="D40" s="80"/>
      <c r="E40" s="81"/>
      <c r="F40" s="81"/>
      <c r="G40" s="81"/>
      <c r="H40" s="82" t="s">
        <v>
2</v>
      </c>
      <c r="I40" s="383" t="s">
        <v>
540</v>
      </c>
      <c r="J40" s="384" t="s">
        <v>
541</v>
      </c>
      <c r="K40" s="384" t="s">
        <v>
542</v>
      </c>
      <c r="L40" s="384" t="s">
        <v>
543</v>
      </c>
      <c r="M40" s="385" t="s">
        <v>
544</v>
      </c>
    </row>
    <row r="41" spans="2:13" ht="27.75" customHeight="1" x14ac:dyDescent="0.2">
      <c r="B41" s="1203" t="s">
        <v>
28</v>
      </c>
      <c r="C41" s="1204"/>
      <c r="D41" s="83"/>
      <c r="E41" s="1205" t="s">
        <v>
29</v>
      </c>
      <c r="F41" s="1205"/>
      <c r="G41" s="1205"/>
      <c r="H41" s="1206"/>
      <c r="I41" s="386">
        <v>
1227225</v>
      </c>
      <c r="J41" s="387">
        <v>
1239801</v>
      </c>
      <c r="K41" s="387">
        <v>
1247880</v>
      </c>
      <c r="L41" s="387">
        <v>
1278393</v>
      </c>
      <c r="M41" s="388">
        <v>
1299416</v>
      </c>
    </row>
    <row r="42" spans="2:13" ht="27.75" customHeight="1" x14ac:dyDescent="0.2">
      <c r="B42" s="1193"/>
      <c r="C42" s="1194"/>
      <c r="D42" s="84"/>
      <c r="E42" s="1197" t="s">
        <v>
30</v>
      </c>
      <c r="F42" s="1197"/>
      <c r="G42" s="1197"/>
      <c r="H42" s="1198"/>
      <c r="I42" s="389">
        <v>
14634</v>
      </c>
      <c r="J42" s="390">
        <v>
11912</v>
      </c>
      <c r="K42" s="390">
        <v>
9321</v>
      </c>
      <c r="L42" s="390">
        <v>
6729</v>
      </c>
      <c r="M42" s="391">
        <v>
4181</v>
      </c>
    </row>
    <row r="43" spans="2:13" ht="27.75" customHeight="1" x14ac:dyDescent="0.2">
      <c r="B43" s="1193"/>
      <c r="C43" s="1194"/>
      <c r="D43" s="84"/>
      <c r="E43" s="1197" t="s">
        <v>
31</v>
      </c>
      <c r="F43" s="1197"/>
      <c r="G43" s="1197"/>
      <c r="H43" s="1198"/>
      <c r="I43" s="389">
        <v>
25014</v>
      </c>
      <c r="J43" s="390">
        <v>
23575</v>
      </c>
      <c r="K43" s="390">
        <v>
22524</v>
      </c>
      <c r="L43" s="390">
        <v>
21249</v>
      </c>
      <c r="M43" s="391">
        <v>
19636</v>
      </c>
    </row>
    <row r="44" spans="2:13" ht="27.75" customHeight="1" x14ac:dyDescent="0.2">
      <c r="B44" s="1193"/>
      <c r="C44" s="1194"/>
      <c r="D44" s="84"/>
      <c r="E44" s="1197" t="s">
        <v>
32</v>
      </c>
      <c r="F44" s="1197"/>
      <c r="G44" s="1197"/>
      <c r="H44" s="1198"/>
      <c r="I44" s="389" t="s">
        <v>
501</v>
      </c>
      <c r="J44" s="390" t="s">
        <v>
501</v>
      </c>
      <c r="K44" s="390" t="s">
        <v>
501</v>
      </c>
      <c r="L44" s="390" t="s">
        <v>
501</v>
      </c>
      <c r="M44" s="391" t="s">
        <v>
501</v>
      </c>
    </row>
    <row r="45" spans="2:13" ht="27.75" customHeight="1" x14ac:dyDescent="0.2">
      <c r="B45" s="1193"/>
      <c r="C45" s="1194"/>
      <c r="D45" s="84"/>
      <c r="E45" s="1197" t="s">
        <v>
33</v>
      </c>
      <c r="F45" s="1197"/>
      <c r="G45" s="1197"/>
      <c r="H45" s="1198"/>
      <c r="I45" s="389">
        <v>
214253</v>
      </c>
      <c r="J45" s="390">
        <v>
210709</v>
      </c>
      <c r="K45" s="390">
        <v>
209020</v>
      </c>
      <c r="L45" s="390">
        <v>
197117</v>
      </c>
      <c r="M45" s="391">
        <v>
189910</v>
      </c>
    </row>
    <row r="46" spans="2:13" ht="27.75" customHeight="1" x14ac:dyDescent="0.2">
      <c r="B46" s="1193"/>
      <c r="C46" s="1194"/>
      <c r="D46" s="85"/>
      <c r="E46" s="1207" t="s">
        <v>
34</v>
      </c>
      <c r="F46" s="1207"/>
      <c r="G46" s="1207"/>
      <c r="H46" s="1208"/>
      <c r="I46" s="389">
        <v>
857</v>
      </c>
      <c r="J46" s="390">
        <v>
647</v>
      </c>
      <c r="K46" s="390">
        <v>
1150</v>
      </c>
      <c r="L46" s="390">
        <v>
904</v>
      </c>
      <c r="M46" s="391">
        <v>
773</v>
      </c>
    </row>
    <row r="47" spans="2:13" ht="27.75" customHeight="1" x14ac:dyDescent="0.2">
      <c r="B47" s="1193"/>
      <c r="C47" s="1194"/>
      <c r="D47" s="86"/>
      <c r="E47" s="1209" t="s">
        <v>
35</v>
      </c>
      <c r="F47" s="1210"/>
      <c r="G47" s="1210"/>
      <c r="H47" s="1211"/>
      <c r="I47" s="389" t="s">
        <v>
501</v>
      </c>
      <c r="J47" s="390" t="s">
        <v>
501</v>
      </c>
      <c r="K47" s="390" t="s">
        <v>
501</v>
      </c>
      <c r="L47" s="390" t="s">
        <v>
501</v>
      </c>
      <c r="M47" s="391" t="s">
        <v>
501</v>
      </c>
    </row>
    <row r="48" spans="2:13" ht="27.75" customHeight="1" x14ac:dyDescent="0.2">
      <c r="B48" s="1193"/>
      <c r="C48" s="1194"/>
      <c r="D48" s="84"/>
      <c r="E48" s="1197" t="s">
        <v>
36</v>
      </c>
      <c r="F48" s="1197"/>
      <c r="G48" s="1197"/>
      <c r="H48" s="1198"/>
      <c r="I48" s="389" t="s">
        <v>
501</v>
      </c>
      <c r="J48" s="390" t="s">
        <v>
501</v>
      </c>
      <c r="K48" s="390" t="s">
        <v>
501</v>
      </c>
      <c r="L48" s="390" t="s">
        <v>
501</v>
      </c>
      <c r="M48" s="391" t="s">
        <v>
501</v>
      </c>
    </row>
    <row r="49" spans="2:13" ht="27.75" customHeight="1" x14ac:dyDescent="0.2">
      <c r="B49" s="1195"/>
      <c r="C49" s="1196"/>
      <c r="D49" s="84"/>
      <c r="E49" s="1197" t="s">
        <v>
37</v>
      </c>
      <c r="F49" s="1197"/>
      <c r="G49" s="1197"/>
      <c r="H49" s="1198"/>
      <c r="I49" s="389" t="s">
        <v>
501</v>
      </c>
      <c r="J49" s="390" t="s">
        <v>
501</v>
      </c>
      <c r="K49" s="390" t="s">
        <v>
501</v>
      </c>
      <c r="L49" s="390" t="s">
        <v>
501</v>
      </c>
      <c r="M49" s="391" t="s">
        <v>
501</v>
      </c>
    </row>
    <row r="50" spans="2:13" ht="27.75" customHeight="1" x14ac:dyDescent="0.2">
      <c r="B50" s="1191" t="s">
        <v>
38</v>
      </c>
      <c r="C50" s="1192"/>
      <c r="D50" s="87"/>
      <c r="E50" s="1197" t="s">
        <v>
39</v>
      </c>
      <c r="F50" s="1197"/>
      <c r="G50" s="1197"/>
      <c r="H50" s="1198"/>
      <c r="I50" s="389">
        <v>
65217</v>
      </c>
      <c r="J50" s="390">
        <v>
65796</v>
      </c>
      <c r="K50" s="390">
        <v>
60732</v>
      </c>
      <c r="L50" s="390">
        <v>
62359</v>
      </c>
      <c r="M50" s="391">
        <v>
68534</v>
      </c>
    </row>
    <row r="51" spans="2:13" ht="27.75" customHeight="1" x14ac:dyDescent="0.2">
      <c r="B51" s="1193"/>
      <c r="C51" s="1194"/>
      <c r="D51" s="84"/>
      <c r="E51" s="1197" t="s">
        <v>
40</v>
      </c>
      <c r="F51" s="1197"/>
      <c r="G51" s="1197"/>
      <c r="H51" s="1198"/>
      <c r="I51" s="389">
        <v>
18362</v>
      </c>
      <c r="J51" s="390">
        <v>
16995</v>
      </c>
      <c r="K51" s="390">
        <v>
16420</v>
      </c>
      <c r="L51" s="390">
        <v>
15286</v>
      </c>
      <c r="M51" s="391">
        <v>
13619</v>
      </c>
    </row>
    <row r="52" spans="2:13" ht="27.75" customHeight="1" x14ac:dyDescent="0.2">
      <c r="B52" s="1195"/>
      <c r="C52" s="1196"/>
      <c r="D52" s="84"/>
      <c r="E52" s="1197" t="s">
        <v>
41</v>
      </c>
      <c r="F52" s="1197"/>
      <c r="G52" s="1197"/>
      <c r="H52" s="1198"/>
      <c r="I52" s="389">
        <v>
804598</v>
      </c>
      <c r="J52" s="390">
        <v>
813038</v>
      </c>
      <c r="K52" s="390">
        <v>
809723</v>
      </c>
      <c r="L52" s="390">
        <v>
822694</v>
      </c>
      <c r="M52" s="391">
        <v>
822633</v>
      </c>
    </row>
    <row r="53" spans="2:13" ht="27.75" customHeight="1" thickBot="1" x14ac:dyDescent="0.25">
      <c r="B53" s="1199" t="s">
        <v>
42</v>
      </c>
      <c r="C53" s="1200"/>
      <c r="D53" s="88"/>
      <c r="E53" s="1201" t="s">
        <v>
43</v>
      </c>
      <c r="F53" s="1201"/>
      <c r="G53" s="1201"/>
      <c r="H53" s="1202"/>
      <c r="I53" s="392">
        <v>
593806</v>
      </c>
      <c r="J53" s="393">
        <v>
590815</v>
      </c>
      <c r="K53" s="393">
        <v>
603020</v>
      </c>
      <c r="L53" s="393">
        <v>
604052</v>
      </c>
      <c r="M53" s="394">
        <v>
609130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HQVl1mbFeghCb5XxUCe5RxKHPqTdd0jDImYJ08EtSDZT62tbDvOE9ba4CkhyKHhJ/vzxJNxIvXiOy+nvncc8g==" saltValue="CePsVeG9HNVRWMJ9mLNy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
44</v>
      </c>
    </row>
    <row r="54" spans="2:8" ht="29.25" customHeight="1" thickBot="1" x14ac:dyDescent="0.35">
      <c r="B54" s="93" t="s">
        <v>
1</v>
      </c>
      <c r="C54" s="94"/>
      <c r="D54" s="94"/>
      <c r="E54" s="95" t="s">
        <v>
2</v>
      </c>
      <c r="F54" s="96" t="s">
        <v>
542</v>
      </c>
      <c r="G54" s="96" t="s">
        <v>
543</v>
      </c>
      <c r="H54" s="97" t="s">
        <v>
544</v>
      </c>
    </row>
    <row r="55" spans="2:8" ht="52.5" customHeight="1" x14ac:dyDescent="0.2">
      <c r="B55" s="98"/>
      <c r="C55" s="1220" t="s">
        <v>
45</v>
      </c>
      <c r="D55" s="1220"/>
      <c r="E55" s="1221"/>
      <c r="F55" s="99">
        <v>
9022</v>
      </c>
      <c r="G55" s="99">
        <v>
10669</v>
      </c>
      <c r="H55" s="100">
        <v>
13762</v>
      </c>
    </row>
    <row r="56" spans="2:8" ht="52.5" customHeight="1" x14ac:dyDescent="0.2">
      <c r="B56" s="101"/>
      <c r="C56" s="1222" t="s">
        <v>
46</v>
      </c>
      <c r="D56" s="1222"/>
      <c r="E56" s="1223"/>
      <c r="F56" s="102">
        <v>
6924</v>
      </c>
      <c r="G56" s="102">
        <v>
2328</v>
      </c>
      <c r="H56" s="103">
        <v>
28</v>
      </c>
    </row>
    <row r="57" spans="2:8" ht="53.25" customHeight="1" x14ac:dyDescent="0.2">
      <c r="B57" s="101"/>
      <c r="C57" s="1224" t="s">
        <v>
47</v>
      </c>
      <c r="D57" s="1224"/>
      <c r="E57" s="1225"/>
      <c r="F57" s="104">
        <v>
24119</v>
      </c>
      <c r="G57" s="104">
        <v>
20782</v>
      </c>
      <c r="H57" s="105">
        <v>
19674</v>
      </c>
    </row>
    <row r="58" spans="2:8" ht="45.75" customHeight="1" x14ac:dyDescent="0.2">
      <c r="B58" s="106"/>
      <c r="C58" s="1212" t="s">
        <v>
562</v>
      </c>
      <c r="D58" s="1213"/>
      <c r="E58" s="1214"/>
      <c r="F58" s="107">
        <v>
4725</v>
      </c>
      <c r="G58" s="107">
        <v>
4185</v>
      </c>
      <c r="H58" s="108">
        <v>
4131</v>
      </c>
    </row>
    <row r="59" spans="2:8" ht="45.75" customHeight="1" x14ac:dyDescent="0.2">
      <c r="B59" s="106"/>
      <c r="C59" s="1212" t="s">
        <v>
563</v>
      </c>
      <c r="D59" s="1213"/>
      <c r="E59" s="1214"/>
      <c r="F59" s="107">
        <v>
3600</v>
      </c>
      <c r="G59" s="107">
        <v>
3600</v>
      </c>
      <c r="H59" s="108">
        <v>
2612</v>
      </c>
    </row>
    <row r="60" spans="2:8" ht="45.75" customHeight="1" x14ac:dyDescent="0.2">
      <c r="B60" s="106"/>
      <c r="C60" s="1212" t="s">
        <v>
564</v>
      </c>
      <c r="D60" s="1213"/>
      <c r="E60" s="1214"/>
      <c r="F60" s="107">
        <v>
2378</v>
      </c>
      <c r="G60" s="107">
        <v>
2378</v>
      </c>
      <c r="H60" s="108">
        <v>
2378</v>
      </c>
    </row>
    <row r="61" spans="2:8" ht="45.75" customHeight="1" x14ac:dyDescent="0.2">
      <c r="B61" s="106"/>
      <c r="C61" s="1212" t="s">
        <v>
565</v>
      </c>
      <c r="D61" s="1213"/>
      <c r="E61" s="1214"/>
      <c r="F61" s="107">
        <v>
1351</v>
      </c>
      <c r="G61" s="107">
        <v>
1623</v>
      </c>
      <c r="H61" s="108">
        <v>
1903</v>
      </c>
    </row>
    <row r="62" spans="2:8" ht="45.75" customHeight="1" thickBot="1" x14ac:dyDescent="0.25">
      <c r="B62" s="109"/>
      <c r="C62" s="1215" t="s">
        <v>
566</v>
      </c>
      <c r="D62" s="1216"/>
      <c r="E62" s="1217"/>
      <c r="F62" s="110">
        <v>
1569</v>
      </c>
      <c r="G62" s="110">
        <v>
1766</v>
      </c>
      <c r="H62" s="111">
        <v>
1767</v>
      </c>
    </row>
    <row r="63" spans="2:8" ht="52.5" customHeight="1" thickBot="1" x14ac:dyDescent="0.25">
      <c r="B63" s="112"/>
      <c r="C63" s="1218" t="s">
        <v>
48</v>
      </c>
      <c r="D63" s="1218"/>
      <c r="E63" s="1219"/>
      <c r="F63" s="113">
        <v>
40065</v>
      </c>
      <c r="G63" s="113">
        <v>
33779</v>
      </c>
      <c r="H63" s="114">
        <v>
33465</v>
      </c>
    </row>
    <row r="64" spans="2:8" ht="15" customHeight="1" x14ac:dyDescent="0.2"/>
    <row r="65" ht="0" hidden="1" customHeight="1" x14ac:dyDescent="0.2"/>
    <row r="66" ht="0" hidden="1" customHeight="1" x14ac:dyDescent="0.2"/>
  </sheetData>
  <sheetProtection algorithmName="SHA-512" hashValue="Ln8qcSWf72tmatJ/RB+EnpEvPsXbuZ+WvOb2JZvKaxF0Vsvk+cZgFYGOdb3HbwVbvc9Mh0Y9fCP3mt1/XGD2AQ==" saltValue="yJ7eJwGnn3KCMk5W3Kb6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8" customWidth="1"/>
    <col min="2" max="107" width="2.453125" style="1228" customWidth="1"/>
    <col min="108" max="108" width="6.08984375" style="1236" customWidth="1"/>
    <col min="109" max="109" width="5.90625" style="1235"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26"/>
      <c r="B1" s="1227"/>
      <c r="DD1" s="1228"/>
      <c r="DE1" s="1228"/>
    </row>
    <row r="2" spans="1:143" ht="25.5" customHeight="1" x14ac:dyDescent="0.2">
      <c r="A2" s="1229"/>
      <c r="C2" s="1229"/>
      <c r="O2" s="1229"/>
      <c r="P2" s="1229"/>
      <c r="Q2" s="1229"/>
      <c r="R2" s="1229"/>
      <c r="S2" s="1229"/>
      <c r="T2" s="1229"/>
      <c r="U2" s="1229"/>
      <c r="V2" s="1229"/>
      <c r="W2" s="1229"/>
      <c r="X2" s="1229"/>
      <c r="Y2" s="1229"/>
      <c r="Z2" s="1229"/>
      <c r="AA2" s="1229"/>
      <c r="AB2" s="1229"/>
      <c r="AC2" s="1229"/>
      <c r="AD2" s="1229"/>
      <c r="AE2" s="1229"/>
      <c r="AF2" s="1229"/>
      <c r="AG2" s="1229"/>
      <c r="AH2" s="1229"/>
      <c r="AI2" s="1229"/>
      <c r="AU2" s="1229"/>
      <c r="BG2" s="1229"/>
      <c r="BS2" s="1229"/>
      <c r="CE2" s="1229"/>
      <c r="CQ2" s="1229"/>
      <c r="DD2" s="1228"/>
      <c r="DE2" s="1228"/>
    </row>
    <row r="3" spans="1:143" ht="25.5" customHeight="1" x14ac:dyDescent="0.2">
      <c r="A3" s="1229"/>
      <c r="C3" s="1229"/>
      <c r="O3" s="1229"/>
      <c r="P3" s="1229"/>
      <c r="Q3" s="1229"/>
      <c r="R3" s="1229"/>
      <c r="S3" s="1229"/>
      <c r="T3" s="1229"/>
      <c r="U3" s="1229"/>
      <c r="V3" s="1229"/>
      <c r="W3" s="1229"/>
      <c r="X3" s="1229"/>
      <c r="Y3" s="1229"/>
      <c r="Z3" s="1229"/>
      <c r="AA3" s="1229"/>
      <c r="AB3" s="1229"/>
      <c r="AC3" s="1229"/>
      <c r="AD3" s="1229"/>
      <c r="AE3" s="1229"/>
      <c r="AF3" s="1229"/>
      <c r="AG3" s="1229"/>
      <c r="AH3" s="1229"/>
      <c r="AI3" s="1229"/>
      <c r="AU3" s="1229"/>
      <c r="BG3" s="1229"/>
      <c r="BS3" s="1229"/>
      <c r="CE3" s="1229"/>
      <c r="CQ3" s="1229"/>
      <c r="DD3" s="1228"/>
      <c r="DE3" s="1228"/>
    </row>
    <row r="4" spans="1:143" s="278" customFormat="1" ht="13" x14ac:dyDescent="0.2">
      <c r="A4" s="1229"/>
      <c r="B4" s="1229"/>
      <c r="C4" s="1229"/>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c r="BB4" s="1229"/>
      <c r="BC4" s="1229"/>
      <c r="BD4" s="1229"/>
      <c r="BE4" s="1229"/>
      <c r="BF4" s="1229"/>
      <c r="BG4" s="1229"/>
      <c r="BH4" s="1229"/>
      <c r="BI4" s="1229"/>
      <c r="BJ4" s="1229"/>
      <c r="BK4" s="1229"/>
      <c r="BL4" s="1229"/>
      <c r="BM4" s="1229"/>
      <c r="BN4" s="1229"/>
      <c r="BO4" s="1229"/>
      <c r="BP4" s="1229"/>
      <c r="BQ4" s="1229"/>
      <c r="BR4" s="1229"/>
      <c r="BS4" s="1229"/>
      <c r="BT4" s="1229"/>
      <c r="BU4" s="1229"/>
      <c r="BV4" s="1229"/>
      <c r="BW4" s="1229"/>
      <c r="BX4" s="1229"/>
      <c r="BY4" s="1229"/>
      <c r="BZ4" s="1229"/>
      <c r="CA4" s="1229"/>
      <c r="CB4" s="1229"/>
      <c r="CC4" s="1229"/>
      <c r="CD4" s="1229"/>
      <c r="CE4" s="1229"/>
      <c r="CF4" s="1229"/>
      <c r="CG4" s="1229"/>
      <c r="CH4" s="1229"/>
      <c r="CI4" s="1229"/>
      <c r="CJ4" s="1229"/>
      <c r="CK4" s="1229"/>
      <c r="CL4" s="1229"/>
      <c r="CM4" s="1229"/>
      <c r="CN4" s="1229"/>
      <c r="CO4" s="1229"/>
      <c r="CP4" s="1229"/>
      <c r="CQ4" s="1229"/>
      <c r="CR4" s="1229"/>
      <c r="CS4" s="1229"/>
      <c r="CT4" s="1229"/>
      <c r="CU4" s="1229"/>
      <c r="CV4" s="1229"/>
      <c r="CW4" s="1229"/>
      <c r="CX4" s="1229"/>
      <c r="CY4" s="1229"/>
      <c r="CZ4" s="1229"/>
      <c r="DA4" s="1229"/>
      <c r="DB4" s="1229"/>
      <c r="DC4" s="1229"/>
      <c r="DD4" s="1229"/>
      <c r="DE4" s="1229"/>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9"/>
      <c r="B5" s="1229"/>
      <c r="C5" s="1229"/>
      <c r="D5" s="1229"/>
      <c r="E5" s="1229"/>
      <c r="F5" s="1229"/>
      <c r="G5" s="1229"/>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9"/>
      <c r="CC5" s="1229"/>
      <c r="CD5" s="1229"/>
      <c r="CE5" s="1229"/>
      <c r="CF5" s="1229"/>
      <c r="CG5" s="1229"/>
      <c r="CH5" s="1229"/>
      <c r="CI5" s="1229"/>
      <c r="CJ5" s="1229"/>
      <c r="CK5" s="1229"/>
      <c r="CL5" s="1229"/>
      <c r="CM5" s="1229"/>
      <c r="CN5" s="1229"/>
      <c r="CO5" s="1229"/>
      <c r="CP5" s="1229"/>
      <c r="CQ5" s="1229"/>
      <c r="CR5" s="1229"/>
      <c r="CS5" s="1229"/>
      <c r="CT5" s="1229"/>
      <c r="CU5" s="1229"/>
      <c r="CV5" s="1229"/>
      <c r="CW5" s="1229"/>
      <c r="CX5" s="1229"/>
      <c r="CY5" s="1229"/>
      <c r="CZ5" s="1229"/>
      <c r="DA5" s="1229"/>
      <c r="DB5" s="1229"/>
      <c r="DC5" s="1229"/>
      <c r="DD5" s="1229"/>
      <c r="DE5" s="1229"/>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9"/>
      <c r="B6" s="1229"/>
      <c r="C6" s="1229"/>
      <c r="D6" s="1229"/>
      <c r="E6" s="1229"/>
      <c r="F6" s="1229"/>
      <c r="G6" s="1229"/>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29"/>
      <c r="AZ6" s="1229"/>
      <c r="BA6" s="1229"/>
      <c r="BB6" s="1229"/>
      <c r="BC6" s="1229"/>
      <c r="BD6" s="1229"/>
      <c r="BE6" s="1229"/>
      <c r="BF6" s="1229"/>
      <c r="BG6" s="1229"/>
      <c r="BH6" s="1229"/>
      <c r="BI6" s="1229"/>
      <c r="BJ6" s="1229"/>
      <c r="BK6" s="1229"/>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9"/>
      <c r="B7" s="1229"/>
      <c r="C7" s="1229"/>
      <c r="D7" s="1229"/>
      <c r="E7" s="1229"/>
      <c r="F7" s="1229"/>
      <c r="G7" s="1229"/>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9"/>
      <c r="CC7" s="1229"/>
      <c r="CD7" s="1229"/>
      <c r="CE7" s="1229"/>
      <c r="CF7" s="1229"/>
      <c r="CG7" s="1229"/>
      <c r="CH7" s="1229"/>
      <c r="CI7" s="1229"/>
      <c r="CJ7" s="1229"/>
      <c r="CK7" s="1229"/>
      <c r="CL7" s="1229"/>
      <c r="CM7" s="1229"/>
      <c r="CN7" s="1229"/>
      <c r="CO7" s="1229"/>
      <c r="CP7" s="1229"/>
      <c r="CQ7" s="1229"/>
      <c r="CR7" s="1229"/>
      <c r="CS7" s="1229"/>
      <c r="CT7" s="1229"/>
      <c r="CU7" s="1229"/>
      <c r="CV7" s="1229"/>
      <c r="CW7" s="1229"/>
      <c r="CX7" s="1229"/>
      <c r="CY7" s="1229"/>
      <c r="CZ7" s="1229"/>
      <c r="DA7" s="1229"/>
      <c r="DB7" s="1229"/>
      <c r="DC7" s="1229"/>
      <c r="DD7" s="1229"/>
      <c r="DE7" s="1229"/>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9"/>
      <c r="B8" s="1229"/>
      <c r="C8" s="1229"/>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9"/>
      <c r="CC8" s="1229"/>
      <c r="CD8" s="1229"/>
      <c r="CE8" s="1229"/>
      <c r="CF8" s="1229"/>
      <c r="CG8" s="1229"/>
      <c r="CH8" s="1229"/>
      <c r="CI8" s="1229"/>
      <c r="CJ8" s="1229"/>
      <c r="CK8" s="1229"/>
      <c r="CL8" s="1229"/>
      <c r="CM8" s="1229"/>
      <c r="CN8" s="1229"/>
      <c r="CO8" s="1229"/>
      <c r="CP8" s="1229"/>
      <c r="CQ8" s="1229"/>
      <c r="CR8" s="1229"/>
      <c r="CS8" s="1229"/>
      <c r="CT8" s="1229"/>
      <c r="CU8" s="1229"/>
      <c r="CV8" s="1229"/>
      <c r="CW8" s="1229"/>
      <c r="CX8" s="1229"/>
      <c r="CY8" s="1229"/>
      <c r="CZ8" s="1229"/>
      <c r="DA8" s="1229"/>
      <c r="DB8" s="1229"/>
      <c r="DC8" s="1229"/>
      <c r="DD8" s="1229"/>
      <c r="DE8" s="1229"/>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9"/>
      <c r="B9" s="1229"/>
      <c r="C9" s="1229"/>
      <c r="D9" s="1229"/>
      <c r="E9" s="1229"/>
      <c r="F9" s="1229"/>
      <c r="G9" s="1229"/>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29"/>
      <c r="CS9" s="1229"/>
      <c r="CT9" s="1229"/>
      <c r="CU9" s="1229"/>
      <c r="CV9" s="1229"/>
      <c r="CW9" s="1229"/>
      <c r="CX9" s="1229"/>
      <c r="CY9" s="1229"/>
      <c r="CZ9" s="1229"/>
      <c r="DA9" s="1229"/>
      <c r="DB9" s="1229"/>
      <c r="DC9" s="1229"/>
      <c r="DD9" s="1229"/>
      <c r="DE9" s="1229"/>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9"/>
      <c r="B10" s="1229"/>
      <c r="C10" s="1229"/>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29"/>
      <c r="AY10" s="1229"/>
      <c r="AZ10" s="1229"/>
      <c r="BA10" s="1229"/>
      <c r="BB10" s="1229"/>
      <c r="BC10" s="1229"/>
      <c r="BD10" s="1229"/>
      <c r="BE10" s="1229"/>
      <c r="BF10" s="1229"/>
      <c r="BG10" s="1229"/>
      <c r="BH10" s="1229"/>
      <c r="BI10" s="1229"/>
      <c r="BJ10" s="1229"/>
      <c r="BK10" s="1229"/>
      <c r="BL10" s="1229"/>
      <c r="BM10" s="1229"/>
      <c r="BN10" s="1229"/>
      <c r="BO10" s="1229"/>
      <c r="BP10" s="1229"/>
      <c r="BQ10" s="1229"/>
      <c r="BR10" s="1229"/>
      <c r="BS10" s="1229"/>
      <c r="BT10" s="1229"/>
      <c r="BU10" s="1229"/>
      <c r="BV10" s="1229"/>
      <c r="BW10" s="1229"/>
      <c r="BX10" s="1229"/>
      <c r="BY10" s="1229"/>
      <c r="BZ10" s="1229"/>
      <c r="CA10" s="1229"/>
      <c r="CB10" s="1229"/>
      <c r="CC10" s="1229"/>
      <c r="CD10" s="1229"/>
      <c r="CE10" s="1229"/>
      <c r="CF10" s="1229"/>
      <c r="CG10" s="1229"/>
      <c r="CH10" s="1229"/>
      <c r="CI10" s="1229"/>
      <c r="CJ10" s="1229"/>
      <c r="CK10" s="1229"/>
      <c r="CL10" s="1229"/>
      <c r="CM10" s="1229"/>
      <c r="CN10" s="1229"/>
      <c r="CO10" s="1229"/>
      <c r="CP10" s="1229"/>
      <c r="CQ10" s="1229"/>
      <c r="CR10" s="1229"/>
      <c r="CS10" s="1229"/>
      <c r="CT10" s="1229"/>
      <c r="CU10" s="1229"/>
      <c r="CV10" s="1229"/>
      <c r="CW10" s="1229"/>
      <c r="CX10" s="1229"/>
      <c r="CY10" s="1229"/>
      <c r="CZ10" s="1229"/>
      <c r="DA10" s="1229"/>
      <c r="DB10" s="1229"/>
      <c r="DC10" s="1229"/>
      <c r="DD10" s="1229"/>
      <c r="DE10" s="1229"/>
      <c r="DF10" s="279"/>
      <c r="DG10" s="279"/>
      <c r="DH10" s="279"/>
      <c r="DI10" s="279"/>
      <c r="DJ10" s="279"/>
      <c r="DK10" s="279"/>
      <c r="DL10" s="279"/>
      <c r="DM10" s="279"/>
      <c r="DN10" s="279"/>
      <c r="DO10" s="279"/>
      <c r="DP10" s="279"/>
      <c r="DQ10" s="279"/>
      <c r="DR10" s="279"/>
      <c r="DS10" s="279"/>
      <c r="DT10" s="279"/>
      <c r="DU10" s="279"/>
      <c r="DV10" s="279"/>
      <c r="DW10" s="279"/>
      <c r="EM10" s="278" t="s">
        <v>
602</v>
      </c>
    </row>
    <row r="11" spans="1:143" s="278" customFormat="1" ht="13" x14ac:dyDescent="0.2">
      <c r="A11" s="1229"/>
      <c r="B11" s="1229"/>
      <c r="C11" s="1229"/>
      <c r="D11" s="1229"/>
      <c r="E11" s="1229"/>
      <c r="F11" s="1229"/>
      <c r="G11" s="1229"/>
      <c r="H11" s="1229"/>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29"/>
      <c r="AH11" s="1229"/>
      <c r="AI11" s="1229"/>
      <c r="AJ11" s="1229"/>
      <c r="AK11" s="1229"/>
      <c r="AL11" s="1229"/>
      <c r="AM11" s="1229"/>
      <c r="AN11" s="1229"/>
      <c r="AO11" s="1229"/>
      <c r="AP11" s="1229"/>
      <c r="AQ11" s="1229"/>
      <c r="AR11" s="1229"/>
      <c r="AS11" s="1229"/>
      <c r="AT11" s="1229"/>
      <c r="AU11" s="1229"/>
      <c r="AV11" s="1229"/>
      <c r="AW11" s="1229"/>
      <c r="AX11" s="1229"/>
      <c r="AY11" s="1229"/>
      <c r="AZ11" s="1229"/>
      <c r="BA11" s="1229"/>
      <c r="BB11" s="1229"/>
      <c r="BC11" s="1229"/>
      <c r="BD11" s="1229"/>
      <c r="BE11" s="1229"/>
      <c r="BF11" s="1229"/>
      <c r="BG11" s="1229"/>
      <c r="BH11" s="1229"/>
      <c r="BI11" s="1229"/>
      <c r="BJ11" s="1229"/>
      <c r="BK11" s="1229"/>
      <c r="BL11" s="1229"/>
      <c r="BM11" s="1229"/>
      <c r="BN11" s="1229"/>
      <c r="BO11" s="1229"/>
      <c r="BP11" s="1229"/>
      <c r="BQ11" s="1229"/>
      <c r="BR11" s="1229"/>
      <c r="BS11" s="1229"/>
      <c r="BT11" s="1229"/>
      <c r="BU11" s="1229"/>
      <c r="BV11" s="1229"/>
      <c r="BW11" s="1229"/>
      <c r="BX11" s="1229"/>
      <c r="BY11" s="1229"/>
      <c r="BZ11" s="1229"/>
      <c r="CA11" s="1229"/>
      <c r="CB11" s="1229"/>
      <c r="CC11" s="1229"/>
      <c r="CD11" s="1229"/>
      <c r="CE11" s="1229"/>
      <c r="CF11" s="1229"/>
      <c r="CG11" s="1229"/>
      <c r="CH11" s="1229"/>
      <c r="CI11" s="1229"/>
      <c r="CJ11" s="1229"/>
      <c r="CK11" s="1229"/>
      <c r="CL11" s="1229"/>
      <c r="CM11" s="1229"/>
      <c r="CN11" s="1229"/>
      <c r="CO11" s="1229"/>
      <c r="CP11" s="1229"/>
      <c r="CQ11" s="1229"/>
      <c r="CR11" s="1229"/>
      <c r="CS11" s="1229"/>
      <c r="CT11" s="1229"/>
      <c r="CU11" s="1229"/>
      <c r="CV11" s="1229"/>
      <c r="CW11" s="1229"/>
      <c r="CX11" s="1229"/>
      <c r="CY11" s="1229"/>
      <c r="CZ11" s="1229"/>
      <c r="DA11" s="1229"/>
      <c r="DB11" s="1229"/>
      <c r="DC11" s="1229"/>
      <c r="DD11" s="1229"/>
      <c r="DE11" s="1229"/>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9"/>
      <c r="B12" s="1229"/>
      <c r="C12" s="1229"/>
      <c r="D12" s="1229"/>
      <c r="E12" s="1229"/>
      <c r="F12" s="1229"/>
      <c r="G12" s="1229"/>
      <c r="H12" s="1229"/>
      <c r="I12" s="1229"/>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29"/>
      <c r="AJ12" s="1229"/>
      <c r="AK12" s="1229"/>
      <c r="AL12" s="1229"/>
      <c r="AM12" s="1229"/>
      <c r="AN12" s="1229"/>
      <c r="AO12" s="1229"/>
      <c r="AP12" s="1229"/>
      <c r="AQ12" s="1229"/>
      <c r="AR12" s="1229"/>
      <c r="AS12" s="1229"/>
      <c r="AT12" s="1229"/>
      <c r="AU12" s="1229"/>
      <c r="AV12" s="1229"/>
      <c r="AW12" s="1229"/>
      <c r="AX12" s="1229"/>
      <c r="AY12" s="1229"/>
      <c r="AZ12" s="1229"/>
      <c r="BA12" s="1229"/>
      <c r="BB12" s="1229"/>
      <c r="BC12" s="1229"/>
      <c r="BD12" s="1229"/>
      <c r="BE12" s="1229"/>
      <c r="BF12" s="1229"/>
      <c r="BG12" s="1229"/>
      <c r="BH12" s="1229"/>
      <c r="BI12" s="1229"/>
      <c r="BJ12" s="1229"/>
      <c r="BK12" s="1229"/>
      <c r="BL12" s="1229"/>
      <c r="BM12" s="1229"/>
      <c r="BN12" s="1229"/>
      <c r="BO12" s="1229"/>
      <c r="BP12" s="1229"/>
      <c r="BQ12" s="1229"/>
      <c r="BR12" s="1229"/>
      <c r="BS12" s="1229"/>
      <c r="BT12" s="1229"/>
      <c r="BU12" s="1229"/>
      <c r="BV12" s="1229"/>
      <c r="BW12" s="1229"/>
      <c r="BX12" s="1229"/>
      <c r="BY12" s="1229"/>
      <c r="BZ12" s="1229"/>
      <c r="CA12" s="1229"/>
      <c r="CB12" s="1229"/>
      <c r="CC12" s="1229"/>
      <c r="CD12" s="1229"/>
      <c r="CE12" s="1229"/>
      <c r="CF12" s="1229"/>
      <c r="CG12" s="1229"/>
      <c r="CH12" s="1229"/>
      <c r="CI12" s="1229"/>
      <c r="CJ12" s="1229"/>
      <c r="CK12" s="1229"/>
      <c r="CL12" s="1229"/>
      <c r="CM12" s="1229"/>
      <c r="CN12" s="1229"/>
      <c r="CO12" s="1229"/>
      <c r="CP12" s="1229"/>
      <c r="CQ12" s="1229"/>
      <c r="CR12" s="1229"/>
      <c r="CS12" s="1229"/>
      <c r="CT12" s="1229"/>
      <c r="CU12" s="1229"/>
      <c r="CV12" s="1229"/>
      <c r="CW12" s="1229"/>
      <c r="CX12" s="1229"/>
      <c r="CY12" s="1229"/>
      <c r="CZ12" s="1229"/>
      <c r="DA12" s="1229"/>
      <c r="DB12" s="1229"/>
      <c r="DC12" s="1229"/>
      <c r="DD12" s="1229"/>
      <c r="DE12" s="1229"/>
      <c r="DF12" s="279"/>
      <c r="DG12" s="279"/>
      <c r="DH12" s="279"/>
      <c r="DI12" s="279"/>
      <c r="DJ12" s="279"/>
      <c r="DK12" s="279"/>
      <c r="DL12" s="279"/>
      <c r="DM12" s="279"/>
      <c r="DN12" s="279"/>
      <c r="DO12" s="279"/>
      <c r="DP12" s="279"/>
      <c r="DQ12" s="279"/>
      <c r="DR12" s="279"/>
      <c r="DS12" s="279"/>
      <c r="DT12" s="279"/>
      <c r="DU12" s="279"/>
      <c r="DV12" s="279"/>
      <c r="DW12" s="279"/>
      <c r="EM12" s="278" t="s">
        <v>
602</v>
      </c>
    </row>
    <row r="13" spans="1:143" s="278" customFormat="1" ht="13" x14ac:dyDescent="0.2">
      <c r="A13" s="1229"/>
      <c r="B13" s="1229"/>
      <c r="C13" s="1229"/>
      <c r="D13" s="1229"/>
      <c r="E13" s="1229"/>
      <c r="F13" s="1229"/>
      <c r="G13" s="1229"/>
      <c r="H13" s="1229"/>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29"/>
      <c r="AJ13" s="1229"/>
      <c r="AK13" s="1229"/>
      <c r="AL13" s="1229"/>
      <c r="AM13" s="1229"/>
      <c r="AN13" s="1229"/>
      <c r="AO13" s="1229"/>
      <c r="AP13" s="1229"/>
      <c r="AQ13" s="1229"/>
      <c r="AR13" s="1229"/>
      <c r="AS13" s="1229"/>
      <c r="AT13" s="1229"/>
      <c r="AU13" s="1229"/>
      <c r="AV13" s="1229"/>
      <c r="AW13" s="1229"/>
      <c r="AX13" s="1229"/>
      <c r="AY13" s="1229"/>
      <c r="AZ13" s="1229"/>
      <c r="BA13" s="1229"/>
      <c r="BB13" s="1229"/>
      <c r="BC13" s="1229"/>
      <c r="BD13" s="1229"/>
      <c r="BE13" s="1229"/>
      <c r="BF13" s="1229"/>
      <c r="BG13" s="1229"/>
      <c r="BH13" s="1229"/>
      <c r="BI13" s="1229"/>
      <c r="BJ13" s="1229"/>
      <c r="BK13" s="1229"/>
      <c r="BL13" s="1229"/>
      <c r="BM13" s="1229"/>
      <c r="BN13" s="1229"/>
      <c r="BO13" s="1229"/>
      <c r="BP13" s="1229"/>
      <c r="BQ13" s="1229"/>
      <c r="BR13" s="1229"/>
      <c r="BS13" s="1229"/>
      <c r="BT13" s="1229"/>
      <c r="BU13" s="1229"/>
      <c r="BV13" s="1229"/>
      <c r="BW13" s="1229"/>
      <c r="BX13" s="1229"/>
      <c r="BY13" s="1229"/>
      <c r="BZ13" s="1229"/>
      <c r="CA13" s="1229"/>
      <c r="CB13" s="1229"/>
      <c r="CC13" s="1229"/>
      <c r="CD13" s="1229"/>
      <c r="CE13" s="1229"/>
      <c r="CF13" s="1229"/>
      <c r="CG13" s="1229"/>
      <c r="CH13" s="1229"/>
      <c r="CI13" s="1229"/>
      <c r="CJ13" s="1229"/>
      <c r="CK13" s="1229"/>
      <c r="CL13" s="1229"/>
      <c r="CM13" s="1229"/>
      <c r="CN13" s="1229"/>
      <c r="CO13" s="1229"/>
      <c r="CP13" s="1229"/>
      <c r="CQ13" s="1229"/>
      <c r="CR13" s="1229"/>
      <c r="CS13" s="1229"/>
      <c r="CT13" s="1229"/>
      <c r="CU13" s="1229"/>
      <c r="CV13" s="1229"/>
      <c r="CW13" s="1229"/>
      <c r="CX13" s="1229"/>
      <c r="CY13" s="1229"/>
      <c r="CZ13" s="1229"/>
      <c r="DA13" s="1229"/>
      <c r="DB13" s="1229"/>
      <c r="DC13" s="1229"/>
      <c r="DD13" s="1229"/>
      <c r="DE13" s="1229"/>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9"/>
      <c r="B14" s="1229"/>
      <c r="C14" s="1229"/>
      <c r="D14" s="1229"/>
      <c r="E14" s="1229"/>
      <c r="F14" s="1229"/>
      <c r="G14" s="1229"/>
      <c r="H14" s="1229"/>
      <c r="I14" s="1229"/>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29"/>
      <c r="BK14" s="1229"/>
      <c r="BL14" s="1229"/>
      <c r="BM14" s="1229"/>
      <c r="BN14" s="1229"/>
      <c r="BO14" s="1229"/>
      <c r="BP14" s="1229"/>
      <c r="BQ14" s="1229"/>
      <c r="BR14" s="1229"/>
      <c r="BS14" s="1229"/>
      <c r="BT14" s="1229"/>
      <c r="BU14" s="1229"/>
      <c r="BV14" s="1229"/>
      <c r="BW14" s="1229"/>
      <c r="BX14" s="1229"/>
      <c r="BY14" s="1229"/>
      <c r="BZ14" s="1229"/>
      <c r="CA14" s="1229"/>
      <c r="CB14" s="1229"/>
      <c r="CC14" s="1229"/>
      <c r="CD14" s="1229"/>
      <c r="CE14" s="1229"/>
      <c r="CF14" s="1229"/>
      <c r="CG14" s="1229"/>
      <c r="CH14" s="1229"/>
      <c r="CI14" s="1229"/>
      <c r="CJ14" s="1229"/>
      <c r="CK14" s="1229"/>
      <c r="CL14" s="1229"/>
      <c r="CM14" s="1229"/>
      <c r="CN14" s="1229"/>
      <c r="CO14" s="1229"/>
      <c r="CP14" s="1229"/>
      <c r="CQ14" s="1229"/>
      <c r="CR14" s="1229"/>
      <c r="CS14" s="1229"/>
      <c r="CT14" s="1229"/>
      <c r="CU14" s="1229"/>
      <c r="CV14" s="1229"/>
      <c r="CW14" s="1229"/>
      <c r="CX14" s="1229"/>
      <c r="CY14" s="1229"/>
      <c r="CZ14" s="1229"/>
      <c r="DA14" s="1229"/>
      <c r="DB14" s="1229"/>
      <c r="DC14" s="1229"/>
      <c r="DD14" s="1229"/>
      <c r="DE14" s="1229"/>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8"/>
      <c r="B15" s="1229"/>
      <c r="C15" s="1229"/>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29"/>
      <c r="BK15" s="1229"/>
      <c r="BL15" s="1229"/>
      <c r="BM15" s="1229"/>
      <c r="BN15" s="1229"/>
      <c r="BO15" s="1229"/>
      <c r="BP15" s="1229"/>
      <c r="BQ15" s="1229"/>
      <c r="BR15" s="1229"/>
      <c r="BS15" s="1229"/>
      <c r="BT15" s="1229"/>
      <c r="BU15" s="1229"/>
      <c r="BV15" s="1229"/>
      <c r="BW15" s="1229"/>
      <c r="BX15" s="1229"/>
      <c r="BY15" s="1229"/>
      <c r="BZ15" s="1229"/>
      <c r="CA15" s="1229"/>
      <c r="CB15" s="1229"/>
      <c r="CC15" s="1229"/>
      <c r="CD15" s="1229"/>
      <c r="CE15" s="1229"/>
      <c r="CF15" s="1229"/>
      <c r="CG15" s="1229"/>
      <c r="CH15" s="1229"/>
      <c r="CI15" s="1229"/>
      <c r="CJ15" s="1229"/>
      <c r="CK15" s="1229"/>
      <c r="CL15" s="1229"/>
      <c r="CM15" s="1229"/>
      <c r="CN15" s="1229"/>
      <c r="CO15" s="1229"/>
      <c r="CP15" s="1229"/>
      <c r="CQ15" s="1229"/>
      <c r="CR15" s="1229"/>
      <c r="CS15" s="1229"/>
      <c r="CT15" s="1229"/>
      <c r="CU15" s="1229"/>
      <c r="CV15" s="1229"/>
      <c r="CW15" s="1229"/>
      <c r="CX15" s="1229"/>
      <c r="CY15" s="1229"/>
      <c r="CZ15" s="1229"/>
      <c r="DA15" s="1229"/>
      <c r="DB15" s="1229"/>
      <c r="DC15" s="1229"/>
      <c r="DD15" s="1229"/>
      <c r="DE15" s="1229"/>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8"/>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29"/>
      <c r="AM16" s="1229"/>
      <c r="AN16" s="1229"/>
      <c r="AO16" s="1229"/>
      <c r="AP16" s="1229"/>
      <c r="AQ16" s="1229"/>
      <c r="AR16" s="1229"/>
      <c r="AS16" s="1229"/>
      <c r="AT16" s="1229"/>
      <c r="AU16" s="1229"/>
      <c r="AV16" s="1229"/>
      <c r="AW16" s="1229"/>
      <c r="AX16" s="1229"/>
      <c r="AY16" s="1229"/>
      <c r="AZ16" s="1229"/>
      <c r="BA16" s="1229"/>
      <c r="BB16" s="1229"/>
      <c r="BC16" s="1229"/>
      <c r="BD16" s="1229"/>
      <c r="BE16" s="1229"/>
      <c r="BF16" s="1229"/>
      <c r="BG16" s="1229"/>
      <c r="BH16" s="1229"/>
      <c r="BI16" s="1229"/>
      <c r="BJ16" s="1229"/>
      <c r="BK16" s="1229"/>
      <c r="BL16" s="1229"/>
      <c r="BM16" s="1229"/>
      <c r="BN16" s="1229"/>
      <c r="BO16" s="1229"/>
      <c r="BP16" s="1229"/>
      <c r="BQ16" s="1229"/>
      <c r="BR16" s="1229"/>
      <c r="BS16" s="1229"/>
      <c r="BT16" s="1229"/>
      <c r="BU16" s="1229"/>
      <c r="BV16" s="1229"/>
      <c r="BW16" s="1229"/>
      <c r="BX16" s="1229"/>
      <c r="BY16" s="1229"/>
      <c r="BZ16" s="1229"/>
      <c r="CA16" s="1229"/>
      <c r="CB16" s="1229"/>
      <c r="CC16" s="1229"/>
      <c r="CD16" s="1229"/>
      <c r="CE16" s="1229"/>
      <c r="CF16" s="1229"/>
      <c r="CG16" s="1229"/>
      <c r="CH16" s="1229"/>
      <c r="CI16" s="1229"/>
      <c r="CJ16" s="1229"/>
      <c r="CK16" s="1229"/>
      <c r="CL16" s="1229"/>
      <c r="CM16" s="1229"/>
      <c r="CN16" s="1229"/>
      <c r="CO16" s="1229"/>
      <c r="CP16" s="1229"/>
      <c r="CQ16" s="1229"/>
      <c r="CR16" s="1229"/>
      <c r="CS16" s="1229"/>
      <c r="CT16" s="1229"/>
      <c r="CU16" s="1229"/>
      <c r="CV16" s="1229"/>
      <c r="CW16" s="1229"/>
      <c r="CX16" s="1229"/>
      <c r="CY16" s="1229"/>
      <c r="CZ16" s="1229"/>
      <c r="DA16" s="1229"/>
      <c r="DB16" s="1229"/>
      <c r="DC16" s="1229"/>
      <c r="DD16" s="1229"/>
      <c r="DE16" s="1229"/>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8"/>
      <c r="B17" s="1229"/>
      <c r="C17" s="1229"/>
      <c r="D17" s="1229"/>
      <c r="E17" s="1229"/>
      <c r="F17" s="1229"/>
      <c r="G17" s="1229"/>
      <c r="H17" s="1229"/>
      <c r="I17" s="1229"/>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29"/>
      <c r="AJ17" s="1229"/>
      <c r="AK17" s="1229"/>
      <c r="AL17" s="1229"/>
      <c r="AM17" s="1229"/>
      <c r="AN17" s="1229"/>
      <c r="AO17" s="1229"/>
      <c r="AP17" s="1229"/>
      <c r="AQ17" s="1229"/>
      <c r="AR17" s="1229"/>
      <c r="AS17" s="1229"/>
      <c r="AT17" s="1229"/>
      <c r="AU17" s="1229"/>
      <c r="AV17" s="1229"/>
      <c r="AW17" s="1229"/>
      <c r="AX17" s="1229"/>
      <c r="AY17" s="1229"/>
      <c r="AZ17" s="1229"/>
      <c r="BA17" s="1229"/>
      <c r="BB17" s="1229"/>
      <c r="BC17" s="1229"/>
      <c r="BD17" s="1229"/>
      <c r="BE17" s="1229"/>
      <c r="BF17" s="1229"/>
      <c r="BG17" s="1229"/>
      <c r="BH17" s="1229"/>
      <c r="BI17" s="1229"/>
      <c r="BJ17" s="1229"/>
      <c r="BK17" s="1229"/>
      <c r="BL17" s="1229"/>
      <c r="BM17" s="1229"/>
      <c r="BN17" s="1229"/>
      <c r="BO17" s="1229"/>
      <c r="BP17" s="1229"/>
      <c r="BQ17" s="1229"/>
      <c r="BR17" s="1229"/>
      <c r="BS17" s="1229"/>
      <c r="BT17" s="1229"/>
      <c r="BU17" s="1229"/>
      <c r="BV17" s="1229"/>
      <c r="BW17" s="1229"/>
      <c r="BX17" s="1229"/>
      <c r="BY17" s="1229"/>
      <c r="BZ17" s="1229"/>
      <c r="CA17" s="1229"/>
      <c r="CB17" s="1229"/>
      <c r="CC17" s="1229"/>
      <c r="CD17" s="1229"/>
      <c r="CE17" s="1229"/>
      <c r="CF17" s="1229"/>
      <c r="CG17" s="1229"/>
      <c r="CH17" s="1229"/>
      <c r="CI17" s="1229"/>
      <c r="CJ17" s="1229"/>
      <c r="CK17" s="1229"/>
      <c r="CL17" s="1229"/>
      <c r="CM17" s="1229"/>
      <c r="CN17" s="1229"/>
      <c r="CO17" s="1229"/>
      <c r="CP17" s="1229"/>
      <c r="CQ17" s="1229"/>
      <c r="CR17" s="1229"/>
      <c r="CS17" s="1229"/>
      <c r="CT17" s="1229"/>
      <c r="CU17" s="1229"/>
      <c r="CV17" s="1229"/>
      <c r="CW17" s="1229"/>
      <c r="CX17" s="1229"/>
      <c r="CY17" s="1229"/>
      <c r="CZ17" s="1229"/>
      <c r="DA17" s="1229"/>
      <c r="DB17" s="1229"/>
      <c r="DC17" s="1229"/>
      <c r="DD17" s="1229"/>
      <c r="DE17" s="1229"/>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8"/>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29"/>
      <c r="AI18" s="1229"/>
      <c r="AJ18" s="1229"/>
      <c r="AK18" s="1229"/>
      <c r="AL18" s="1229"/>
      <c r="AM18" s="1229"/>
      <c r="AN18" s="1229"/>
      <c r="AO18" s="1229"/>
      <c r="AP18" s="1229"/>
      <c r="AQ18" s="1229"/>
      <c r="AR18" s="1229"/>
      <c r="AS18" s="1229"/>
      <c r="AT18" s="1229"/>
      <c r="AU18" s="1229"/>
      <c r="AV18" s="1229"/>
      <c r="AW18" s="1229"/>
      <c r="AX18" s="1229"/>
      <c r="AY18" s="1229"/>
      <c r="AZ18" s="1229"/>
      <c r="BA18" s="1229"/>
      <c r="BB18" s="1229"/>
      <c r="BC18" s="1229"/>
      <c r="BD18" s="1229"/>
      <c r="BE18" s="1229"/>
      <c r="BF18" s="1229"/>
      <c r="BG18" s="1229"/>
      <c r="BH18" s="1229"/>
      <c r="BI18" s="1229"/>
      <c r="BJ18" s="1229"/>
      <c r="BK18" s="1229"/>
      <c r="BL18" s="1229"/>
      <c r="BM18" s="1229"/>
      <c r="BN18" s="1229"/>
      <c r="BO18" s="1229"/>
      <c r="BP18" s="1229"/>
      <c r="BQ18" s="1229"/>
      <c r="BR18" s="1229"/>
      <c r="BS18" s="1229"/>
      <c r="BT18" s="1229"/>
      <c r="BU18" s="1229"/>
      <c r="BV18" s="1229"/>
      <c r="BW18" s="1229"/>
      <c r="BX18" s="1229"/>
      <c r="BY18" s="1229"/>
      <c r="BZ18" s="1229"/>
      <c r="CA18" s="1229"/>
      <c r="CB18" s="1229"/>
      <c r="CC18" s="1229"/>
      <c r="CD18" s="1229"/>
      <c r="CE18" s="1229"/>
      <c r="CF18" s="1229"/>
      <c r="CG18" s="1229"/>
      <c r="CH18" s="1229"/>
      <c r="CI18" s="1229"/>
      <c r="CJ18" s="1229"/>
      <c r="CK18" s="1229"/>
      <c r="CL18" s="1229"/>
      <c r="CM18" s="1229"/>
      <c r="CN18" s="1229"/>
      <c r="CO18" s="1229"/>
      <c r="CP18" s="1229"/>
      <c r="CQ18" s="1229"/>
      <c r="CR18" s="1229"/>
      <c r="CS18" s="1229"/>
      <c r="CT18" s="1229"/>
      <c r="CU18" s="1229"/>
      <c r="CV18" s="1229"/>
      <c r="CW18" s="1229"/>
      <c r="CX18" s="1229"/>
      <c r="CY18" s="1229"/>
      <c r="CZ18" s="1229"/>
      <c r="DA18" s="1229"/>
      <c r="DB18" s="1229"/>
      <c r="DC18" s="1229"/>
      <c r="DD18" s="1229"/>
      <c r="DE18" s="1229"/>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8"/>
      <c r="DE19" s="1228"/>
    </row>
    <row r="20" spans="1:351" ht="13" x14ac:dyDescent="0.2">
      <c r="DD20" s="1228"/>
      <c r="DE20" s="1228"/>
    </row>
    <row r="21" spans="1:351" ht="16.5" x14ac:dyDescent="0.2">
      <c r="B21" s="1230"/>
      <c r="C21" s="1231"/>
      <c r="D21" s="1231"/>
      <c r="E21" s="1231"/>
      <c r="F21" s="1231"/>
      <c r="G21" s="1231"/>
      <c r="H21" s="1231"/>
      <c r="I21" s="1231"/>
      <c r="J21" s="1231"/>
      <c r="K21" s="1231"/>
      <c r="L21" s="1231"/>
      <c r="M21" s="1231"/>
      <c r="N21" s="1232"/>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1231"/>
      <c r="AP21" s="1231"/>
      <c r="AQ21" s="1231"/>
      <c r="AR21" s="1231"/>
      <c r="AS21" s="1231"/>
      <c r="AT21" s="1232"/>
      <c r="AU21" s="1231"/>
      <c r="AV21" s="1231"/>
      <c r="AW21" s="1231"/>
      <c r="AX21" s="1231"/>
      <c r="AY21" s="1231"/>
      <c r="AZ21" s="1231"/>
      <c r="BA21" s="1231"/>
      <c r="BB21" s="1231"/>
      <c r="BC21" s="1231"/>
      <c r="BD21" s="1231"/>
      <c r="BE21" s="1231"/>
      <c r="BF21" s="1232"/>
      <c r="BG21" s="1231"/>
      <c r="BH21" s="1231"/>
      <c r="BI21" s="1231"/>
      <c r="BJ21" s="1231"/>
      <c r="BK21" s="1231"/>
      <c r="BL21" s="1231"/>
      <c r="BM21" s="1231"/>
      <c r="BN21" s="1231"/>
      <c r="BO21" s="1231"/>
      <c r="BP21" s="1231"/>
      <c r="BQ21" s="1231"/>
      <c r="BR21" s="1232"/>
      <c r="BS21" s="1231"/>
      <c r="BT21" s="1231"/>
      <c r="BU21" s="1231"/>
      <c r="BV21" s="1231"/>
      <c r="BW21" s="1231"/>
      <c r="BX21" s="1231"/>
      <c r="BY21" s="1231"/>
      <c r="BZ21" s="1231"/>
      <c r="CA21" s="1231"/>
      <c r="CB21" s="1231"/>
      <c r="CC21" s="1231"/>
      <c r="CD21" s="1232"/>
      <c r="CE21" s="1231"/>
      <c r="CF21" s="1231"/>
      <c r="CG21" s="1231"/>
      <c r="CH21" s="1231"/>
      <c r="CI21" s="1231"/>
      <c r="CJ21" s="1231"/>
      <c r="CK21" s="1231"/>
      <c r="CL21" s="1231"/>
      <c r="CM21" s="1231"/>
      <c r="CN21" s="1231"/>
      <c r="CO21" s="1231"/>
      <c r="CP21" s="1232"/>
      <c r="CQ21" s="1231"/>
      <c r="CR21" s="1231"/>
      <c r="CS21" s="1231"/>
      <c r="CT21" s="1231"/>
      <c r="CU21" s="1231"/>
      <c r="CV21" s="1231"/>
      <c r="CW21" s="1231"/>
      <c r="CX21" s="1231"/>
      <c r="CY21" s="1231"/>
      <c r="CZ21" s="1231"/>
      <c r="DA21" s="1231"/>
      <c r="DB21" s="1232"/>
      <c r="DC21" s="1231"/>
      <c r="DD21" s="1233"/>
      <c r="DE21" s="1228"/>
      <c r="MM21" s="1234"/>
    </row>
    <row r="22" spans="1:351" ht="16.5" x14ac:dyDescent="0.2">
      <c r="B22" s="1235"/>
      <c r="MM22" s="1234"/>
    </row>
    <row r="23" spans="1:351" ht="13" x14ac:dyDescent="0.2">
      <c r="B23" s="1235"/>
    </row>
    <row r="24" spans="1:351" ht="13" x14ac:dyDescent="0.2">
      <c r="B24" s="1235"/>
    </row>
    <row r="25" spans="1:351" ht="13" x14ac:dyDescent="0.2">
      <c r="B25" s="1235"/>
    </row>
    <row r="26" spans="1:351" ht="13" x14ac:dyDescent="0.2">
      <c r="B26" s="1235"/>
    </row>
    <row r="27" spans="1:351" ht="13" x14ac:dyDescent="0.2">
      <c r="B27" s="1235"/>
    </row>
    <row r="28" spans="1:351" ht="13" x14ac:dyDescent="0.2">
      <c r="B28" s="1235"/>
    </row>
    <row r="29" spans="1:351" ht="13" x14ac:dyDescent="0.2">
      <c r="B29" s="1235"/>
    </row>
    <row r="30" spans="1:351" ht="13" x14ac:dyDescent="0.2">
      <c r="B30" s="1235"/>
    </row>
    <row r="31" spans="1:351" ht="13" x14ac:dyDescent="0.2">
      <c r="B31" s="1235"/>
    </row>
    <row r="32" spans="1:351" ht="13" x14ac:dyDescent="0.2">
      <c r="B32" s="1235"/>
    </row>
    <row r="33" spans="2:109" ht="13" x14ac:dyDescent="0.2">
      <c r="B33" s="1235"/>
    </row>
    <row r="34" spans="2:109" ht="13" x14ac:dyDescent="0.2">
      <c r="B34" s="1235"/>
    </row>
    <row r="35" spans="2:109" ht="13" x14ac:dyDescent="0.2">
      <c r="B35" s="1235"/>
    </row>
    <row r="36" spans="2:109" ht="13" x14ac:dyDescent="0.2">
      <c r="B36" s="1235"/>
    </row>
    <row r="37" spans="2:109" ht="13" x14ac:dyDescent="0.2">
      <c r="B37" s="1235"/>
    </row>
    <row r="38" spans="2:109" ht="13" x14ac:dyDescent="0.2">
      <c r="B38" s="1235"/>
    </row>
    <row r="39" spans="2:109" ht="13" x14ac:dyDescent="0.2">
      <c r="B39" s="1237"/>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c r="BM39" s="1238"/>
      <c r="BN39" s="1238"/>
      <c r="BO39" s="1238"/>
      <c r="BP39" s="1238"/>
      <c r="BQ39" s="1238"/>
      <c r="BR39" s="1238"/>
      <c r="BS39" s="1238"/>
      <c r="BT39" s="1238"/>
      <c r="BU39" s="1238"/>
      <c r="BV39" s="1238"/>
      <c r="BW39" s="1238"/>
      <c r="BX39" s="1238"/>
      <c r="BY39" s="1238"/>
      <c r="BZ39" s="1238"/>
      <c r="CA39" s="1238"/>
      <c r="CB39" s="1238"/>
      <c r="CC39" s="1238"/>
      <c r="CD39" s="1238"/>
      <c r="CE39" s="1238"/>
      <c r="CF39" s="1238"/>
      <c r="CG39" s="1238"/>
      <c r="CH39" s="1238"/>
      <c r="CI39" s="1238"/>
      <c r="CJ39" s="1238"/>
      <c r="CK39" s="1238"/>
      <c r="CL39" s="1238"/>
      <c r="CM39" s="1238"/>
      <c r="CN39" s="1238"/>
      <c r="CO39" s="1238"/>
      <c r="CP39" s="1238"/>
      <c r="CQ39" s="1238"/>
      <c r="CR39" s="1238"/>
      <c r="CS39" s="1238"/>
      <c r="CT39" s="1238"/>
      <c r="CU39" s="1238"/>
      <c r="CV39" s="1238"/>
      <c r="CW39" s="1238"/>
      <c r="CX39" s="1238"/>
      <c r="CY39" s="1238"/>
      <c r="CZ39" s="1238"/>
      <c r="DA39" s="1238"/>
      <c r="DB39" s="1238"/>
      <c r="DC39" s="1238"/>
      <c r="DD39" s="1239"/>
    </row>
    <row r="40" spans="2:109" ht="13" x14ac:dyDescent="0.2">
      <c r="B40" s="1240"/>
      <c r="DD40" s="1240"/>
      <c r="DE40" s="1228"/>
    </row>
    <row r="41" spans="2:109" ht="16.5" x14ac:dyDescent="0.2">
      <c r="B41" s="1241" t="s">
        <v>
603</v>
      </c>
      <c r="C41" s="1231"/>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1"/>
      <c r="AA41" s="1231"/>
      <c r="AB41" s="1231"/>
      <c r="AC41" s="1231"/>
      <c r="AD41" s="1231"/>
      <c r="AE41" s="1231"/>
      <c r="AF41" s="1231"/>
      <c r="AG41" s="1231"/>
      <c r="AH41" s="1231"/>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c r="BQ41" s="1231"/>
      <c r="BR41" s="1231"/>
      <c r="BS41" s="1231"/>
      <c r="BT41" s="1231"/>
      <c r="BU41" s="1231"/>
      <c r="BV41" s="1231"/>
      <c r="BW41" s="1231"/>
      <c r="BX41" s="1231"/>
      <c r="BY41" s="1231"/>
      <c r="BZ41" s="1231"/>
      <c r="CA41" s="1231"/>
      <c r="CB41" s="1231"/>
      <c r="CC41" s="1231"/>
      <c r="CD41" s="1231"/>
      <c r="CE41" s="1231"/>
      <c r="CF41" s="1231"/>
      <c r="CG41" s="1231"/>
      <c r="CH41" s="1231"/>
      <c r="CI41" s="1231"/>
      <c r="CJ41" s="1231"/>
      <c r="CK41" s="1231"/>
      <c r="CL41" s="1231"/>
      <c r="CM41" s="1231"/>
      <c r="CN41" s="1231"/>
      <c r="CO41" s="1231"/>
      <c r="CP41" s="1231"/>
      <c r="CQ41" s="1231"/>
      <c r="CR41" s="1231"/>
      <c r="CS41" s="1231"/>
      <c r="CT41" s="1231"/>
      <c r="CU41" s="1231"/>
      <c r="CV41" s="1231"/>
      <c r="CW41" s="1231"/>
      <c r="CX41" s="1231"/>
      <c r="CY41" s="1231"/>
      <c r="CZ41" s="1231"/>
      <c r="DA41" s="1231"/>
      <c r="DB41" s="1231"/>
      <c r="DC41" s="1231"/>
      <c r="DD41" s="1233"/>
    </row>
    <row r="42" spans="2:109" ht="13" x14ac:dyDescent="0.2">
      <c r="B42" s="1235"/>
      <c r="G42" s="1242"/>
      <c r="I42" s="1243"/>
      <c r="J42" s="1243"/>
      <c r="K42" s="1243"/>
      <c r="AM42" s="1242"/>
      <c r="AN42" s="1242" t="s">
        <v>
604</v>
      </c>
      <c r="AP42" s="1243"/>
      <c r="AQ42" s="1243"/>
      <c r="AR42" s="1243"/>
      <c r="AY42" s="1242"/>
      <c r="BA42" s="1243"/>
      <c r="BB42" s="1243"/>
      <c r="BC42" s="1243"/>
      <c r="BK42" s="1242"/>
      <c r="BM42" s="1243"/>
      <c r="BN42" s="1243"/>
      <c r="BO42" s="1243"/>
      <c r="BW42" s="1242"/>
      <c r="BY42" s="1243"/>
      <c r="BZ42" s="1243"/>
      <c r="CA42" s="1243"/>
      <c r="CI42" s="1242"/>
      <c r="CK42" s="1243"/>
      <c r="CL42" s="1243"/>
      <c r="CM42" s="1243"/>
      <c r="CU42" s="1242"/>
      <c r="CW42" s="1243"/>
      <c r="CX42" s="1243"/>
      <c r="CY42" s="1243"/>
    </row>
    <row r="43" spans="2:109" ht="13.5" customHeight="1" x14ac:dyDescent="0.2">
      <c r="B43" s="1235"/>
      <c r="AN43" s="1244" t="s">
        <v>
605</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 x14ac:dyDescent="0.2">
      <c r="B44" s="1235"/>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 x14ac:dyDescent="0.2">
      <c r="B45" s="1235"/>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 x14ac:dyDescent="0.2">
      <c r="B46" s="1235"/>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 x14ac:dyDescent="0.2">
      <c r="B47" s="1235"/>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 x14ac:dyDescent="0.2">
      <c r="B48" s="1235"/>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 x14ac:dyDescent="0.2">
      <c r="B49" s="1235"/>
      <c r="AN49" s="1228" t="s">
        <v>
606</v>
      </c>
    </row>
    <row r="50" spans="1:109" ht="13" x14ac:dyDescent="0.2">
      <c r="B50" s="1235"/>
      <c r="G50" s="1254"/>
      <c r="H50" s="1254"/>
      <c r="I50" s="1254"/>
      <c r="J50" s="1254"/>
      <c r="K50" s="1255"/>
      <c r="L50" s="1255"/>
      <c r="M50" s="1256"/>
      <c r="N50" s="1256"/>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
540</v>
      </c>
      <c r="BQ50" s="1260"/>
      <c r="BR50" s="1260"/>
      <c r="BS50" s="1260"/>
      <c r="BT50" s="1260"/>
      <c r="BU50" s="1260"/>
      <c r="BV50" s="1260"/>
      <c r="BW50" s="1260"/>
      <c r="BX50" s="1260" t="s">
        <v>
541</v>
      </c>
      <c r="BY50" s="1260"/>
      <c r="BZ50" s="1260"/>
      <c r="CA50" s="1260"/>
      <c r="CB50" s="1260"/>
      <c r="CC50" s="1260"/>
      <c r="CD50" s="1260"/>
      <c r="CE50" s="1260"/>
      <c r="CF50" s="1260" t="s">
        <v>
542</v>
      </c>
      <c r="CG50" s="1260"/>
      <c r="CH50" s="1260"/>
      <c r="CI50" s="1260"/>
      <c r="CJ50" s="1260"/>
      <c r="CK50" s="1260"/>
      <c r="CL50" s="1260"/>
      <c r="CM50" s="1260"/>
      <c r="CN50" s="1260" t="s">
        <v>
543</v>
      </c>
      <c r="CO50" s="1260"/>
      <c r="CP50" s="1260"/>
      <c r="CQ50" s="1260"/>
      <c r="CR50" s="1260"/>
      <c r="CS50" s="1260"/>
      <c r="CT50" s="1260"/>
      <c r="CU50" s="1260"/>
      <c r="CV50" s="1260" t="s">
        <v>
544</v>
      </c>
      <c r="CW50" s="1260"/>
      <c r="CX50" s="1260"/>
      <c r="CY50" s="1260"/>
      <c r="CZ50" s="1260"/>
      <c r="DA50" s="1260"/>
      <c r="DB50" s="1260"/>
      <c r="DC50" s="1260"/>
    </row>
    <row r="51" spans="1:109" ht="13.5" customHeight="1" x14ac:dyDescent="0.2">
      <c r="B51" s="1235"/>
      <c r="G51" s="1261"/>
      <c r="H51" s="1261"/>
      <c r="I51" s="1262"/>
      <c r="J51" s="1262"/>
      <c r="K51" s="1263"/>
      <c r="L51" s="1263"/>
      <c r="M51" s="1263"/>
      <c r="N51" s="1263"/>
      <c r="AM51" s="1253"/>
      <c r="AN51" s="1264" t="s">
        <v>
607</v>
      </c>
      <c r="AO51" s="1264"/>
      <c r="AP51" s="1264"/>
      <c r="AQ51" s="1264"/>
      <c r="AR51" s="1264"/>
      <c r="AS51" s="1264"/>
      <c r="AT51" s="1264"/>
      <c r="AU51" s="1264"/>
      <c r="AV51" s="1264"/>
      <c r="AW51" s="1264"/>
      <c r="AX51" s="1264"/>
      <c r="AY51" s="1264"/>
      <c r="AZ51" s="1264"/>
      <c r="BA51" s="1264"/>
      <c r="BB51" s="1264" t="s">
        <v>
608</v>
      </c>
      <c r="BC51" s="1264"/>
      <c r="BD51" s="1264"/>
      <c r="BE51" s="1264"/>
      <c r="BF51" s="1264"/>
      <c r="BG51" s="1264"/>
      <c r="BH51" s="1264"/>
      <c r="BI51" s="1264"/>
      <c r="BJ51" s="1264"/>
      <c r="BK51" s="1264"/>
      <c r="BL51" s="1264"/>
      <c r="BM51" s="1264"/>
      <c r="BN51" s="1264"/>
      <c r="BO51" s="1264"/>
      <c r="BP51" s="1265"/>
      <c r="BQ51" s="1266"/>
      <c r="BR51" s="1266"/>
      <c r="BS51" s="1266"/>
      <c r="BT51" s="1266"/>
      <c r="BU51" s="1266"/>
      <c r="BV51" s="1266"/>
      <c r="BW51" s="1266"/>
      <c r="BX51" s="1265"/>
      <c r="BY51" s="1266"/>
      <c r="BZ51" s="1266"/>
      <c r="CA51" s="1266"/>
      <c r="CB51" s="1266"/>
      <c r="CC51" s="1266"/>
      <c r="CD51" s="1266"/>
      <c r="CE51" s="1266"/>
      <c r="CF51" s="1265"/>
      <c r="CG51" s="1266"/>
      <c r="CH51" s="1266"/>
      <c r="CI51" s="1266"/>
      <c r="CJ51" s="1266"/>
      <c r="CK51" s="1266"/>
      <c r="CL51" s="1266"/>
      <c r="CM51" s="1266"/>
      <c r="CN51" s="1265"/>
      <c r="CO51" s="1266"/>
      <c r="CP51" s="1266"/>
      <c r="CQ51" s="1266"/>
      <c r="CR51" s="1266"/>
      <c r="CS51" s="1266"/>
      <c r="CT51" s="1266"/>
      <c r="CU51" s="1266"/>
      <c r="CV51" s="1266">
        <v>
162.9</v>
      </c>
      <c r="CW51" s="1266"/>
      <c r="CX51" s="1266"/>
      <c r="CY51" s="1266"/>
      <c r="CZ51" s="1266"/>
      <c r="DA51" s="1266"/>
      <c r="DB51" s="1266"/>
      <c r="DC51" s="1266"/>
    </row>
    <row r="52" spans="1:109" ht="13" x14ac:dyDescent="0.2">
      <c r="B52" s="1235"/>
      <c r="G52" s="1261"/>
      <c r="H52" s="1261"/>
      <c r="I52" s="1262"/>
      <c r="J52" s="1262"/>
      <c r="K52" s="1263"/>
      <c r="L52" s="1263"/>
      <c r="M52" s="1263"/>
      <c r="N52" s="1263"/>
      <c r="AM52" s="1253"/>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ht="13" x14ac:dyDescent="0.2">
      <c r="A53" s="1243"/>
      <c r="B53" s="1235"/>
      <c r="G53" s="1261"/>
      <c r="H53" s="1261"/>
      <c r="I53" s="1254"/>
      <c r="J53" s="1254"/>
      <c r="K53" s="1263"/>
      <c r="L53" s="1263"/>
      <c r="M53" s="1263"/>
      <c r="N53" s="1263"/>
      <c r="AM53" s="1253"/>
      <c r="AN53" s="1264"/>
      <c r="AO53" s="1264"/>
      <c r="AP53" s="1264"/>
      <c r="AQ53" s="1264"/>
      <c r="AR53" s="1264"/>
      <c r="AS53" s="1264"/>
      <c r="AT53" s="1264"/>
      <c r="AU53" s="1264"/>
      <c r="AV53" s="1264"/>
      <c r="AW53" s="1264"/>
      <c r="AX53" s="1264"/>
      <c r="AY53" s="1264"/>
      <c r="AZ53" s="1264"/>
      <c r="BA53" s="1264"/>
      <c r="BB53" s="1264" t="s">
        <v>
609</v>
      </c>
      <c r="BC53" s="1264"/>
      <c r="BD53" s="1264"/>
      <c r="BE53" s="1264"/>
      <c r="BF53" s="1264"/>
      <c r="BG53" s="1264"/>
      <c r="BH53" s="1264"/>
      <c r="BI53" s="1264"/>
      <c r="BJ53" s="1264"/>
      <c r="BK53" s="1264"/>
      <c r="BL53" s="1264"/>
      <c r="BM53" s="1264"/>
      <c r="BN53" s="1264"/>
      <c r="BO53" s="1264"/>
      <c r="BP53" s="1265"/>
      <c r="BQ53" s="1266"/>
      <c r="BR53" s="1266"/>
      <c r="BS53" s="1266"/>
      <c r="BT53" s="1266"/>
      <c r="BU53" s="1266"/>
      <c r="BV53" s="1266"/>
      <c r="BW53" s="1266"/>
      <c r="BX53" s="1265"/>
      <c r="BY53" s="1266"/>
      <c r="BZ53" s="1266"/>
      <c r="CA53" s="1266"/>
      <c r="CB53" s="1266"/>
      <c r="CC53" s="1266"/>
      <c r="CD53" s="1266"/>
      <c r="CE53" s="1266"/>
      <c r="CF53" s="1265"/>
      <c r="CG53" s="1266"/>
      <c r="CH53" s="1266"/>
      <c r="CI53" s="1266"/>
      <c r="CJ53" s="1266"/>
      <c r="CK53" s="1266"/>
      <c r="CL53" s="1266"/>
      <c r="CM53" s="1266"/>
      <c r="CN53" s="1265"/>
      <c r="CO53" s="1266"/>
      <c r="CP53" s="1266"/>
      <c r="CQ53" s="1266"/>
      <c r="CR53" s="1266"/>
      <c r="CS53" s="1266"/>
      <c r="CT53" s="1266"/>
      <c r="CU53" s="1266"/>
      <c r="CV53" s="1266">
        <v>
53.1</v>
      </c>
      <c r="CW53" s="1266"/>
      <c r="CX53" s="1266"/>
      <c r="CY53" s="1266"/>
      <c r="CZ53" s="1266"/>
      <c r="DA53" s="1266"/>
      <c r="DB53" s="1266"/>
      <c r="DC53" s="1266"/>
    </row>
    <row r="54" spans="1:109" ht="13" x14ac:dyDescent="0.2">
      <c r="A54" s="1243"/>
      <c r="B54" s="1235"/>
      <c r="G54" s="1261"/>
      <c r="H54" s="1261"/>
      <c r="I54" s="1254"/>
      <c r="J54" s="1254"/>
      <c r="K54" s="1263"/>
      <c r="L54" s="1263"/>
      <c r="M54" s="1263"/>
      <c r="N54" s="1263"/>
      <c r="AM54" s="1253"/>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ht="13" x14ac:dyDescent="0.2">
      <c r="A55" s="1243"/>
      <c r="B55" s="1235"/>
      <c r="G55" s="1254"/>
      <c r="H55" s="1254"/>
      <c r="I55" s="1254"/>
      <c r="J55" s="1254"/>
      <c r="K55" s="1263"/>
      <c r="L55" s="1263"/>
      <c r="M55" s="1263"/>
      <c r="N55" s="1263"/>
      <c r="AN55" s="1260" t="s">
        <v>
610</v>
      </c>
      <c r="AO55" s="1260"/>
      <c r="AP55" s="1260"/>
      <c r="AQ55" s="1260"/>
      <c r="AR55" s="1260"/>
      <c r="AS55" s="1260"/>
      <c r="AT55" s="1260"/>
      <c r="AU55" s="1260"/>
      <c r="AV55" s="1260"/>
      <c r="AW55" s="1260"/>
      <c r="AX55" s="1260"/>
      <c r="AY55" s="1260"/>
      <c r="AZ55" s="1260"/>
      <c r="BA55" s="1260"/>
      <c r="BB55" s="1264" t="s">
        <v>
608</v>
      </c>
      <c r="BC55" s="1264"/>
      <c r="BD55" s="1264"/>
      <c r="BE55" s="1264"/>
      <c r="BF55" s="1264"/>
      <c r="BG55" s="1264"/>
      <c r="BH55" s="1264"/>
      <c r="BI55" s="1264"/>
      <c r="BJ55" s="1264"/>
      <c r="BK55" s="1264"/>
      <c r="BL55" s="1264"/>
      <c r="BM55" s="1264"/>
      <c r="BN55" s="1264"/>
      <c r="BO55" s="1264"/>
      <c r="BP55" s="1265"/>
      <c r="BQ55" s="1266"/>
      <c r="BR55" s="1266"/>
      <c r="BS55" s="1266"/>
      <c r="BT55" s="1266"/>
      <c r="BU55" s="1266"/>
      <c r="BV55" s="1266"/>
      <c r="BW55" s="1266"/>
      <c r="BX55" s="1265"/>
      <c r="BY55" s="1266"/>
      <c r="BZ55" s="1266"/>
      <c r="CA55" s="1266"/>
      <c r="CB55" s="1266"/>
      <c r="CC55" s="1266"/>
      <c r="CD55" s="1266"/>
      <c r="CE55" s="1266"/>
      <c r="CF55" s="1265"/>
      <c r="CG55" s="1266"/>
      <c r="CH55" s="1266"/>
      <c r="CI55" s="1266"/>
      <c r="CJ55" s="1266"/>
      <c r="CK55" s="1266"/>
      <c r="CL55" s="1266"/>
      <c r="CM55" s="1266"/>
      <c r="CN55" s="1265"/>
      <c r="CO55" s="1266"/>
      <c r="CP55" s="1266"/>
      <c r="CQ55" s="1266"/>
      <c r="CR55" s="1266"/>
      <c r="CS55" s="1266"/>
      <c r="CT55" s="1266"/>
      <c r="CU55" s="1266"/>
      <c r="CV55" s="1266">
        <v>
195.2</v>
      </c>
      <c r="CW55" s="1266"/>
      <c r="CX55" s="1266"/>
      <c r="CY55" s="1266"/>
      <c r="CZ55" s="1266"/>
      <c r="DA55" s="1266"/>
      <c r="DB55" s="1266"/>
      <c r="DC55" s="1266"/>
    </row>
    <row r="56" spans="1:109" ht="13" x14ac:dyDescent="0.2">
      <c r="A56" s="1243"/>
      <c r="B56" s="1235"/>
      <c r="G56" s="1254"/>
      <c r="H56" s="1254"/>
      <c r="I56" s="1254"/>
      <c r="J56" s="1254"/>
      <c r="K56" s="1263"/>
      <c r="L56" s="1263"/>
      <c r="M56" s="1263"/>
      <c r="N56" s="1263"/>
      <c r="AN56" s="1260"/>
      <c r="AO56" s="1260"/>
      <c r="AP56" s="1260"/>
      <c r="AQ56" s="1260"/>
      <c r="AR56" s="1260"/>
      <c r="AS56" s="1260"/>
      <c r="AT56" s="1260"/>
      <c r="AU56" s="1260"/>
      <c r="AV56" s="1260"/>
      <c r="AW56" s="1260"/>
      <c r="AX56" s="1260"/>
      <c r="AY56" s="1260"/>
      <c r="AZ56" s="1260"/>
      <c r="BA56" s="1260"/>
      <c r="BB56" s="1264"/>
      <c r="BC56" s="1264"/>
      <c r="BD56" s="1264"/>
      <c r="BE56" s="1264"/>
      <c r="BF56" s="1264"/>
      <c r="BG56" s="1264"/>
      <c r="BH56" s="1264"/>
      <c r="BI56" s="1264"/>
      <c r="BJ56" s="1264"/>
      <c r="BK56" s="1264"/>
      <c r="BL56" s="1264"/>
      <c r="BM56" s="1264"/>
      <c r="BN56" s="1264"/>
      <c r="BO56" s="1264"/>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1243" customFormat="1" ht="13" x14ac:dyDescent="0.2">
      <c r="B57" s="1267"/>
      <c r="G57" s="1254"/>
      <c r="H57" s="1254"/>
      <c r="I57" s="1268"/>
      <c r="J57" s="1268"/>
      <c r="K57" s="1263"/>
      <c r="L57" s="1263"/>
      <c r="M57" s="1263"/>
      <c r="N57" s="1263"/>
      <c r="AM57" s="1228"/>
      <c r="AN57" s="1260"/>
      <c r="AO57" s="1260"/>
      <c r="AP57" s="1260"/>
      <c r="AQ57" s="1260"/>
      <c r="AR57" s="1260"/>
      <c r="AS57" s="1260"/>
      <c r="AT57" s="1260"/>
      <c r="AU57" s="1260"/>
      <c r="AV57" s="1260"/>
      <c r="AW57" s="1260"/>
      <c r="AX57" s="1260"/>
      <c r="AY57" s="1260"/>
      <c r="AZ57" s="1260"/>
      <c r="BA57" s="1260"/>
      <c r="BB57" s="1264" t="s">
        <v>
609</v>
      </c>
      <c r="BC57" s="1264"/>
      <c r="BD57" s="1264"/>
      <c r="BE57" s="1264"/>
      <c r="BF57" s="1264"/>
      <c r="BG57" s="1264"/>
      <c r="BH57" s="1264"/>
      <c r="BI57" s="1264"/>
      <c r="BJ57" s="1264"/>
      <c r="BK57" s="1264"/>
      <c r="BL57" s="1264"/>
      <c r="BM57" s="1264"/>
      <c r="BN57" s="1264"/>
      <c r="BO57" s="1264"/>
      <c r="BP57" s="1265"/>
      <c r="BQ57" s="1266"/>
      <c r="BR57" s="1266"/>
      <c r="BS57" s="1266"/>
      <c r="BT57" s="1266"/>
      <c r="BU57" s="1266"/>
      <c r="BV57" s="1266"/>
      <c r="BW57" s="1266"/>
      <c r="BX57" s="1265"/>
      <c r="BY57" s="1266"/>
      <c r="BZ57" s="1266"/>
      <c r="CA57" s="1266"/>
      <c r="CB57" s="1266"/>
      <c r="CC57" s="1266"/>
      <c r="CD57" s="1266"/>
      <c r="CE57" s="1266"/>
      <c r="CF57" s="1265"/>
      <c r="CG57" s="1266"/>
      <c r="CH57" s="1266"/>
      <c r="CI57" s="1266"/>
      <c r="CJ57" s="1266"/>
      <c r="CK57" s="1266"/>
      <c r="CL57" s="1266"/>
      <c r="CM57" s="1266"/>
      <c r="CN57" s="1265"/>
      <c r="CO57" s="1266"/>
      <c r="CP57" s="1266"/>
      <c r="CQ57" s="1266"/>
      <c r="CR57" s="1266"/>
      <c r="CS57" s="1266"/>
      <c r="CT57" s="1266"/>
      <c r="CU57" s="1266"/>
      <c r="CV57" s="1266">
        <v>
60.7</v>
      </c>
      <c r="CW57" s="1266"/>
      <c r="CX57" s="1266"/>
      <c r="CY57" s="1266"/>
      <c r="CZ57" s="1266"/>
      <c r="DA57" s="1266"/>
      <c r="DB57" s="1266"/>
      <c r="DC57" s="1266"/>
      <c r="DD57" s="1269"/>
      <c r="DE57" s="1267"/>
    </row>
    <row r="58" spans="1:109" s="1243" customFormat="1" ht="13" x14ac:dyDescent="0.2">
      <c r="A58" s="1228"/>
      <c r="B58" s="1267"/>
      <c r="G58" s="1254"/>
      <c r="H58" s="1254"/>
      <c r="I58" s="1268"/>
      <c r="J58" s="1268"/>
      <c r="K58" s="1263"/>
      <c r="L58" s="1263"/>
      <c r="M58" s="1263"/>
      <c r="N58" s="1263"/>
      <c r="AM58" s="1228"/>
      <c r="AN58" s="1260"/>
      <c r="AO58" s="1260"/>
      <c r="AP58" s="1260"/>
      <c r="AQ58" s="1260"/>
      <c r="AR58" s="1260"/>
      <c r="AS58" s="1260"/>
      <c r="AT58" s="1260"/>
      <c r="AU58" s="1260"/>
      <c r="AV58" s="1260"/>
      <c r="AW58" s="1260"/>
      <c r="AX58" s="1260"/>
      <c r="AY58" s="1260"/>
      <c r="AZ58" s="1260"/>
      <c r="BA58" s="1260"/>
      <c r="BB58" s="1264"/>
      <c r="BC58" s="1264"/>
      <c r="BD58" s="1264"/>
      <c r="BE58" s="1264"/>
      <c r="BF58" s="1264"/>
      <c r="BG58" s="1264"/>
      <c r="BH58" s="1264"/>
      <c r="BI58" s="1264"/>
      <c r="BJ58" s="1264"/>
      <c r="BK58" s="1264"/>
      <c r="BL58" s="1264"/>
      <c r="BM58" s="1264"/>
      <c r="BN58" s="1264"/>
      <c r="BO58" s="1264"/>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1269"/>
      <c r="DE58" s="1267"/>
    </row>
    <row r="59" spans="1:109" s="1243" customFormat="1" ht="13" x14ac:dyDescent="0.2">
      <c r="A59" s="1228"/>
      <c r="B59" s="1267"/>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7"/>
    </row>
    <row r="60" spans="1:109" s="1243" customFormat="1" ht="13" x14ac:dyDescent="0.2">
      <c r="A60" s="1228"/>
      <c r="B60" s="1267"/>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7"/>
    </row>
    <row r="61" spans="1:109" s="1243" customFormat="1" ht="13" x14ac:dyDescent="0.2">
      <c r="A61" s="1228"/>
      <c r="B61" s="1271"/>
      <c r="C61" s="1272"/>
      <c r="D61" s="1272"/>
      <c r="E61" s="1272"/>
      <c r="F61" s="1272"/>
      <c r="G61" s="1272"/>
      <c r="H61" s="1272"/>
      <c r="I61" s="1272"/>
      <c r="J61" s="1272"/>
      <c r="K61" s="1272"/>
      <c r="L61" s="1272"/>
      <c r="M61" s="1273"/>
      <c r="N61" s="1273"/>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3"/>
      <c r="AT61" s="1273"/>
      <c r="AU61" s="1272"/>
      <c r="AV61" s="1272"/>
      <c r="AW61" s="1272"/>
      <c r="AX61" s="1272"/>
      <c r="AY61" s="1272"/>
      <c r="AZ61" s="1272"/>
      <c r="BA61" s="1272"/>
      <c r="BB61" s="1272"/>
      <c r="BC61" s="1272"/>
      <c r="BD61" s="1272"/>
      <c r="BE61" s="1273"/>
      <c r="BF61" s="1273"/>
      <c r="BG61" s="1272"/>
      <c r="BH61" s="1272"/>
      <c r="BI61" s="1272"/>
      <c r="BJ61" s="1272"/>
      <c r="BK61" s="1272"/>
      <c r="BL61" s="1272"/>
      <c r="BM61" s="1272"/>
      <c r="BN61" s="1272"/>
      <c r="BO61" s="1272"/>
      <c r="BP61" s="1272"/>
      <c r="BQ61" s="1273"/>
      <c r="BR61" s="1273"/>
      <c r="BS61" s="1272"/>
      <c r="BT61" s="1272"/>
      <c r="BU61" s="1272"/>
      <c r="BV61" s="1272"/>
      <c r="BW61" s="1272"/>
      <c r="BX61" s="1272"/>
      <c r="BY61" s="1272"/>
      <c r="BZ61" s="1272"/>
      <c r="CA61" s="1272"/>
      <c r="CB61" s="1272"/>
      <c r="CC61" s="1273"/>
      <c r="CD61" s="1273"/>
      <c r="CE61" s="1272"/>
      <c r="CF61" s="1272"/>
      <c r="CG61" s="1272"/>
      <c r="CH61" s="1272"/>
      <c r="CI61" s="1272"/>
      <c r="CJ61" s="1272"/>
      <c r="CK61" s="1272"/>
      <c r="CL61" s="1272"/>
      <c r="CM61" s="1272"/>
      <c r="CN61" s="1272"/>
      <c r="CO61" s="1273"/>
      <c r="CP61" s="1273"/>
      <c r="CQ61" s="1272"/>
      <c r="CR61" s="1272"/>
      <c r="CS61" s="1272"/>
      <c r="CT61" s="1272"/>
      <c r="CU61" s="1272"/>
      <c r="CV61" s="1272"/>
      <c r="CW61" s="1272"/>
      <c r="CX61" s="1272"/>
      <c r="CY61" s="1272"/>
      <c r="CZ61" s="1272"/>
      <c r="DA61" s="1273"/>
      <c r="DB61" s="1273"/>
      <c r="DC61" s="1273"/>
      <c r="DD61" s="1274"/>
      <c r="DE61" s="1267"/>
    </row>
    <row r="62" spans="1:109" ht="13" x14ac:dyDescent="0.2">
      <c r="B62" s="1240"/>
      <c r="C62" s="1240"/>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40"/>
      <c r="BH62" s="1240"/>
      <c r="BI62" s="1240"/>
      <c r="BJ62" s="1240"/>
      <c r="BK62" s="1240"/>
      <c r="BL62" s="1240"/>
      <c r="BM62" s="1240"/>
      <c r="BN62" s="1240"/>
      <c r="BO62" s="1240"/>
      <c r="BP62" s="1240"/>
      <c r="BQ62" s="1240"/>
      <c r="BR62" s="1240"/>
      <c r="BS62" s="1240"/>
      <c r="BT62" s="1240"/>
      <c r="BU62" s="1240"/>
      <c r="BV62" s="1240"/>
      <c r="BW62" s="1240"/>
      <c r="BX62" s="1240"/>
      <c r="BY62" s="1240"/>
      <c r="BZ62" s="1240"/>
      <c r="CA62" s="1240"/>
      <c r="CB62" s="1240"/>
      <c r="CC62" s="1240"/>
      <c r="CD62" s="1240"/>
      <c r="CE62" s="1240"/>
      <c r="CF62" s="1240"/>
      <c r="CG62" s="1240"/>
      <c r="CH62" s="1240"/>
      <c r="CI62" s="1240"/>
      <c r="CJ62" s="1240"/>
      <c r="CK62" s="1240"/>
      <c r="CL62" s="1240"/>
      <c r="CM62" s="1240"/>
      <c r="CN62" s="1240"/>
      <c r="CO62" s="1240"/>
      <c r="CP62" s="1240"/>
      <c r="CQ62" s="1240"/>
      <c r="CR62" s="1240"/>
      <c r="CS62" s="1240"/>
      <c r="CT62" s="1240"/>
      <c r="CU62" s="1240"/>
      <c r="CV62" s="1240"/>
      <c r="CW62" s="1240"/>
      <c r="CX62" s="1240"/>
      <c r="CY62" s="1240"/>
      <c r="CZ62" s="1240"/>
      <c r="DA62" s="1240"/>
      <c r="DB62" s="1240"/>
      <c r="DC62" s="1240"/>
      <c r="DD62" s="1240"/>
      <c r="DE62" s="1228"/>
    </row>
    <row r="63" spans="1:109" ht="16.5" x14ac:dyDescent="0.2">
      <c r="B63" s="1275" t="s">
        <v>
611</v>
      </c>
    </row>
    <row r="64" spans="1:109" ht="13" x14ac:dyDescent="0.2">
      <c r="B64" s="1235"/>
      <c r="G64" s="1242"/>
      <c r="I64" s="1276"/>
      <c r="J64" s="1276"/>
      <c r="K64" s="1276"/>
      <c r="L64" s="1276"/>
      <c r="M64" s="1276"/>
      <c r="N64" s="1277"/>
      <c r="AM64" s="1242"/>
      <c r="AN64" s="1242" t="s">
        <v>
604</v>
      </c>
      <c r="AP64" s="1243"/>
      <c r="AQ64" s="1243"/>
      <c r="AR64" s="1243"/>
      <c r="AY64" s="1242"/>
      <c r="BA64" s="1243"/>
      <c r="BB64" s="1243"/>
      <c r="BC64" s="1243"/>
      <c r="BK64" s="1242"/>
      <c r="BM64" s="1243"/>
      <c r="BN64" s="1243"/>
      <c r="BO64" s="1243"/>
      <c r="BW64" s="1242"/>
      <c r="BY64" s="1243"/>
      <c r="BZ64" s="1243"/>
      <c r="CA64" s="1243"/>
      <c r="CI64" s="1242"/>
      <c r="CK64" s="1243"/>
      <c r="CL64" s="1243"/>
      <c r="CM64" s="1243"/>
      <c r="CU64" s="1242"/>
      <c r="CW64" s="1243"/>
      <c r="CX64" s="1243"/>
      <c r="CY64" s="1243"/>
    </row>
    <row r="65" spans="2:107" ht="13" x14ac:dyDescent="0.2">
      <c r="B65" s="1235"/>
      <c r="AN65" s="1278" t="s">
        <v>
612</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 x14ac:dyDescent="0.2">
      <c r="B66" s="1235"/>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 x14ac:dyDescent="0.2">
      <c r="B67" s="1235"/>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 x14ac:dyDescent="0.2">
      <c r="B68" s="1235"/>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 x14ac:dyDescent="0.2">
      <c r="B69" s="1235"/>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 x14ac:dyDescent="0.2">
      <c r="B70" s="1235"/>
      <c r="H70" s="1287"/>
      <c r="I70" s="1287"/>
      <c r="J70" s="1288"/>
      <c r="K70" s="1288"/>
      <c r="L70" s="1289"/>
      <c r="M70" s="1288"/>
      <c r="N70" s="1289"/>
      <c r="AN70" s="1253"/>
      <c r="AO70" s="1253"/>
      <c r="AP70" s="1253"/>
      <c r="AZ70" s="1253"/>
      <c r="BA70" s="1253"/>
      <c r="BB70" s="1253"/>
      <c r="BL70" s="1253"/>
      <c r="BM70" s="1253"/>
      <c r="BN70" s="1253"/>
      <c r="BX70" s="1253"/>
      <c r="BY70" s="1253"/>
      <c r="BZ70" s="1253"/>
      <c r="CJ70" s="1253"/>
      <c r="CK70" s="1253"/>
      <c r="CL70" s="1253"/>
      <c r="CV70" s="1253"/>
      <c r="CW70" s="1253"/>
      <c r="CX70" s="1253"/>
    </row>
    <row r="71" spans="2:107" ht="13" x14ac:dyDescent="0.2">
      <c r="B71" s="1235"/>
      <c r="G71" s="1290"/>
      <c r="I71" s="1291"/>
      <c r="J71" s="1288"/>
      <c r="K71" s="1288"/>
      <c r="L71" s="1289"/>
      <c r="M71" s="1288"/>
      <c r="N71" s="1289"/>
      <c r="AM71" s="1290"/>
      <c r="AN71" s="1228" t="s">
        <v>
606</v>
      </c>
    </row>
    <row r="72" spans="2:107" ht="13" x14ac:dyDescent="0.2">
      <c r="B72" s="1235"/>
      <c r="G72" s="1254"/>
      <c r="H72" s="1254"/>
      <c r="I72" s="1254"/>
      <c r="J72" s="1254"/>
      <c r="K72" s="1255"/>
      <c r="L72" s="1255"/>
      <c r="M72" s="1256"/>
      <c r="N72" s="1256"/>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
540</v>
      </c>
      <c r="BQ72" s="1260"/>
      <c r="BR72" s="1260"/>
      <c r="BS72" s="1260"/>
      <c r="BT72" s="1260"/>
      <c r="BU72" s="1260"/>
      <c r="BV72" s="1260"/>
      <c r="BW72" s="1260"/>
      <c r="BX72" s="1260" t="s">
        <v>
541</v>
      </c>
      <c r="BY72" s="1260"/>
      <c r="BZ72" s="1260"/>
      <c r="CA72" s="1260"/>
      <c r="CB72" s="1260"/>
      <c r="CC72" s="1260"/>
      <c r="CD72" s="1260"/>
      <c r="CE72" s="1260"/>
      <c r="CF72" s="1260" t="s">
        <v>
542</v>
      </c>
      <c r="CG72" s="1260"/>
      <c r="CH72" s="1260"/>
      <c r="CI72" s="1260"/>
      <c r="CJ72" s="1260"/>
      <c r="CK72" s="1260"/>
      <c r="CL72" s="1260"/>
      <c r="CM72" s="1260"/>
      <c r="CN72" s="1260" t="s">
        <v>
543</v>
      </c>
      <c r="CO72" s="1260"/>
      <c r="CP72" s="1260"/>
      <c r="CQ72" s="1260"/>
      <c r="CR72" s="1260"/>
      <c r="CS72" s="1260"/>
      <c r="CT72" s="1260"/>
      <c r="CU72" s="1260"/>
      <c r="CV72" s="1260" t="s">
        <v>
544</v>
      </c>
      <c r="CW72" s="1260"/>
      <c r="CX72" s="1260"/>
      <c r="CY72" s="1260"/>
      <c r="CZ72" s="1260"/>
      <c r="DA72" s="1260"/>
      <c r="DB72" s="1260"/>
      <c r="DC72" s="1260"/>
    </row>
    <row r="73" spans="2:107" ht="13" x14ac:dyDescent="0.2">
      <c r="B73" s="1235"/>
      <c r="G73" s="1261"/>
      <c r="H73" s="1261"/>
      <c r="I73" s="1261"/>
      <c r="J73" s="1261"/>
      <c r="K73" s="1292"/>
      <c r="L73" s="1292"/>
      <c r="M73" s="1292"/>
      <c r="N73" s="1292"/>
      <c r="AM73" s="1253"/>
      <c r="AN73" s="1264" t="s">
        <v>
607</v>
      </c>
      <c r="AO73" s="1264"/>
      <c r="AP73" s="1264"/>
      <c r="AQ73" s="1264"/>
      <c r="AR73" s="1264"/>
      <c r="AS73" s="1264"/>
      <c r="AT73" s="1264"/>
      <c r="AU73" s="1264"/>
      <c r="AV73" s="1264"/>
      <c r="AW73" s="1264"/>
      <c r="AX73" s="1264"/>
      <c r="AY73" s="1264"/>
      <c r="AZ73" s="1264"/>
      <c r="BA73" s="1264"/>
      <c r="BB73" s="1264" t="s">
        <v>
608</v>
      </c>
      <c r="BC73" s="1264"/>
      <c r="BD73" s="1264"/>
      <c r="BE73" s="1264"/>
      <c r="BF73" s="1264"/>
      <c r="BG73" s="1264"/>
      <c r="BH73" s="1264"/>
      <c r="BI73" s="1264"/>
      <c r="BJ73" s="1264"/>
      <c r="BK73" s="1264"/>
      <c r="BL73" s="1264"/>
      <c r="BM73" s="1264"/>
      <c r="BN73" s="1264"/>
      <c r="BO73" s="1264"/>
      <c r="BP73" s="1266">
        <v>
162.80000000000001</v>
      </c>
      <c r="BQ73" s="1266"/>
      <c r="BR73" s="1266"/>
      <c r="BS73" s="1266"/>
      <c r="BT73" s="1266"/>
      <c r="BU73" s="1266"/>
      <c r="BV73" s="1266"/>
      <c r="BW73" s="1266"/>
      <c r="BX73" s="1266">
        <v>
155.19999999999999</v>
      </c>
      <c r="BY73" s="1266"/>
      <c r="BZ73" s="1266"/>
      <c r="CA73" s="1266"/>
      <c r="CB73" s="1266"/>
      <c r="CC73" s="1266"/>
      <c r="CD73" s="1266"/>
      <c r="CE73" s="1266"/>
      <c r="CF73" s="1266">
        <v>
160.19999999999999</v>
      </c>
      <c r="CG73" s="1266"/>
      <c r="CH73" s="1266"/>
      <c r="CI73" s="1266"/>
      <c r="CJ73" s="1266"/>
      <c r="CK73" s="1266"/>
      <c r="CL73" s="1266"/>
      <c r="CM73" s="1266"/>
      <c r="CN73" s="1266">
        <v>
159.4</v>
      </c>
      <c r="CO73" s="1266"/>
      <c r="CP73" s="1266"/>
      <c r="CQ73" s="1266"/>
      <c r="CR73" s="1266"/>
      <c r="CS73" s="1266"/>
      <c r="CT73" s="1266"/>
      <c r="CU73" s="1266"/>
      <c r="CV73" s="1266">
        <v>
162.9</v>
      </c>
      <c r="CW73" s="1266"/>
      <c r="CX73" s="1266"/>
      <c r="CY73" s="1266"/>
      <c r="CZ73" s="1266"/>
      <c r="DA73" s="1266"/>
      <c r="DB73" s="1266"/>
      <c r="DC73" s="1266"/>
    </row>
    <row r="74" spans="2:107" ht="13" x14ac:dyDescent="0.2">
      <c r="B74" s="1235"/>
      <c r="G74" s="1261"/>
      <c r="H74" s="1261"/>
      <c r="I74" s="1261"/>
      <c r="J74" s="1261"/>
      <c r="K74" s="1292"/>
      <c r="L74" s="1292"/>
      <c r="M74" s="1292"/>
      <c r="N74" s="1292"/>
      <c r="AM74" s="1253"/>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ht="13" x14ac:dyDescent="0.2">
      <c r="B75" s="1235"/>
      <c r="G75" s="1261"/>
      <c r="H75" s="1261"/>
      <c r="I75" s="1254"/>
      <c r="J75" s="1254"/>
      <c r="K75" s="1263"/>
      <c r="L75" s="1263"/>
      <c r="M75" s="1263"/>
      <c r="N75" s="1263"/>
      <c r="AM75" s="1253"/>
      <c r="AN75" s="1264"/>
      <c r="AO75" s="1264"/>
      <c r="AP75" s="1264"/>
      <c r="AQ75" s="1264"/>
      <c r="AR75" s="1264"/>
      <c r="AS75" s="1264"/>
      <c r="AT75" s="1264"/>
      <c r="AU75" s="1264"/>
      <c r="AV75" s="1264"/>
      <c r="AW75" s="1264"/>
      <c r="AX75" s="1264"/>
      <c r="AY75" s="1264"/>
      <c r="AZ75" s="1264"/>
      <c r="BA75" s="1264"/>
      <c r="BB75" s="1264" t="s">
        <v>
613</v>
      </c>
      <c r="BC75" s="1264"/>
      <c r="BD75" s="1264"/>
      <c r="BE75" s="1264"/>
      <c r="BF75" s="1264"/>
      <c r="BG75" s="1264"/>
      <c r="BH75" s="1264"/>
      <c r="BI75" s="1264"/>
      <c r="BJ75" s="1264"/>
      <c r="BK75" s="1264"/>
      <c r="BL75" s="1264"/>
      <c r="BM75" s="1264"/>
      <c r="BN75" s="1264"/>
      <c r="BO75" s="1264"/>
      <c r="BP75" s="1266">
        <v>
12.2</v>
      </c>
      <c r="BQ75" s="1266"/>
      <c r="BR75" s="1266"/>
      <c r="BS75" s="1266"/>
      <c r="BT75" s="1266"/>
      <c r="BU75" s="1266"/>
      <c r="BV75" s="1266"/>
      <c r="BW75" s="1266"/>
      <c r="BX75" s="1266">
        <v>
12.1</v>
      </c>
      <c r="BY75" s="1266"/>
      <c r="BZ75" s="1266"/>
      <c r="CA75" s="1266"/>
      <c r="CB75" s="1266"/>
      <c r="CC75" s="1266"/>
      <c r="CD75" s="1266"/>
      <c r="CE75" s="1266"/>
      <c r="CF75" s="1266">
        <v>
11.7</v>
      </c>
      <c r="CG75" s="1266"/>
      <c r="CH75" s="1266"/>
      <c r="CI75" s="1266"/>
      <c r="CJ75" s="1266"/>
      <c r="CK75" s="1266"/>
      <c r="CL75" s="1266"/>
      <c r="CM75" s="1266"/>
      <c r="CN75" s="1266">
        <v>
11.5</v>
      </c>
      <c r="CO75" s="1266"/>
      <c r="CP75" s="1266"/>
      <c r="CQ75" s="1266"/>
      <c r="CR75" s="1266"/>
      <c r="CS75" s="1266"/>
      <c r="CT75" s="1266"/>
      <c r="CU75" s="1266"/>
      <c r="CV75" s="1266">
        <v>
11.2</v>
      </c>
      <c r="CW75" s="1266"/>
      <c r="CX75" s="1266"/>
      <c r="CY75" s="1266"/>
      <c r="CZ75" s="1266"/>
      <c r="DA75" s="1266"/>
      <c r="DB75" s="1266"/>
      <c r="DC75" s="1266"/>
    </row>
    <row r="76" spans="2:107" ht="13" x14ac:dyDescent="0.2">
      <c r="B76" s="1235"/>
      <c r="G76" s="1261"/>
      <c r="H76" s="1261"/>
      <c r="I76" s="1254"/>
      <c r="J76" s="1254"/>
      <c r="K76" s="1263"/>
      <c r="L76" s="1263"/>
      <c r="M76" s="1263"/>
      <c r="N76" s="1263"/>
      <c r="AM76" s="1253"/>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ht="13" x14ac:dyDescent="0.2">
      <c r="B77" s="1235"/>
      <c r="G77" s="1254"/>
      <c r="H77" s="1254"/>
      <c r="I77" s="1254"/>
      <c r="J77" s="1254"/>
      <c r="K77" s="1292"/>
      <c r="L77" s="1292"/>
      <c r="M77" s="1292"/>
      <c r="N77" s="1292"/>
      <c r="AN77" s="1260" t="s">
        <v>
610</v>
      </c>
      <c r="AO77" s="1260"/>
      <c r="AP77" s="1260"/>
      <c r="AQ77" s="1260"/>
      <c r="AR77" s="1260"/>
      <c r="AS77" s="1260"/>
      <c r="AT77" s="1260"/>
      <c r="AU77" s="1260"/>
      <c r="AV77" s="1260"/>
      <c r="AW77" s="1260"/>
      <c r="AX77" s="1260"/>
      <c r="AY77" s="1260"/>
      <c r="AZ77" s="1260"/>
      <c r="BA77" s="1260"/>
      <c r="BB77" s="1264" t="s">
        <v>
608</v>
      </c>
      <c r="BC77" s="1264"/>
      <c r="BD77" s="1264"/>
      <c r="BE77" s="1264"/>
      <c r="BF77" s="1264"/>
      <c r="BG77" s="1264"/>
      <c r="BH77" s="1264"/>
      <c r="BI77" s="1264"/>
      <c r="BJ77" s="1264"/>
      <c r="BK77" s="1264"/>
      <c r="BL77" s="1264"/>
      <c r="BM77" s="1264"/>
      <c r="BN77" s="1264"/>
      <c r="BO77" s="1264"/>
      <c r="BP77" s="1266">
        <v>
209.6</v>
      </c>
      <c r="BQ77" s="1266"/>
      <c r="BR77" s="1266"/>
      <c r="BS77" s="1266"/>
      <c r="BT77" s="1266"/>
      <c r="BU77" s="1266"/>
      <c r="BV77" s="1266"/>
      <c r="BW77" s="1266"/>
      <c r="BX77" s="1266">
        <v>
196.3</v>
      </c>
      <c r="BY77" s="1266"/>
      <c r="BZ77" s="1266"/>
      <c r="CA77" s="1266"/>
      <c r="CB77" s="1266"/>
      <c r="CC77" s="1266"/>
      <c r="CD77" s="1266"/>
      <c r="CE77" s="1266"/>
      <c r="CF77" s="1266">
        <v>
196.2</v>
      </c>
      <c r="CG77" s="1266"/>
      <c r="CH77" s="1266"/>
      <c r="CI77" s="1266"/>
      <c r="CJ77" s="1266"/>
      <c r="CK77" s="1266"/>
      <c r="CL77" s="1266"/>
      <c r="CM77" s="1266"/>
      <c r="CN77" s="1266">
        <v>
198</v>
      </c>
      <c r="CO77" s="1266"/>
      <c r="CP77" s="1266"/>
      <c r="CQ77" s="1266"/>
      <c r="CR77" s="1266"/>
      <c r="CS77" s="1266"/>
      <c r="CT77" s="1266"/>
      <c r="CU77" s="1266"/>
      <c r="CV77" s="1266">
        <v>
195.2</v>
      </c>
      <c r="CW77" s="1266"/>
      <c r="CX77" s="1266"/>
      <c r="CY77" s="1266"/>
      <c r="CZ77" s="1266"/>
      <c r="DA77" s="1266"/>
      <c r="DB77" s="1266"/>
      <c r="DC77" s="1266"/>
    </row>
    <row r="78" spans="2:107" ht="13" x14ac:dyDescent="0.2">
      <c r="B78" s="1235"/>
      <c r="G78" s="1254"/>
      <c r="H78" s="1254"/>
      <c r="I78" s="1254"/>
      <c r="J78" s="1254"/>
      <c r="K78" s="1292"/>
      <c r="L78" s="1292"/>
      <c r="M78" s="1292"/>
      <c r="N78" s="1292"/>
      <c r="AN78" s="1260"/>
      <c r="AO78" s="1260"/>
      <c r="AP78" s="1260"/>
      <c r="AQ78" s="1260"/>
      <c r="AR78" s="1260"/>
      <c r="AS78" s="1260"/>
      <c r="AT78" s="1260"/>
      <c r="AU78" s="1260"/>
      <c r="AV78" s="1260"/>
      <c r="AW78" s="1260"/>
      <c r="AX78" s="1260"/>
      <c r="AY78" s="1260"/>
      <c r="AZ78" s="1260"/>
      <c r="BA78" s="1260"/>
      <c r="BB78" s="1264"/>
      <c r="BC78" s="1264"/>
      <c r="BD78" s="1264"/>
      <c r="BE78" s="1264"/>
      <c r="BF78" s="1264"/>
      <c r="BG78" s="1264"/>
      <c r="BH78" s="1264"/>
      <c r="BI78" s="1264"/>
      <c r="BJ78" s="1264"/>
      <c r="BK78" s="1264"/>
      <c r="BL78" s="1264"/>
      <c r="BM78" s="1264"/>
      <c r="BN78" s="1264"/>
      <c r="BO78" s="1264"/>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ht="13" x14ac:dyDescent="0.2">
      <c r="B79" s="1235"/>
      <c r="G79" s="1254"/>
      <c r="H79" s="1254"/>
      <c r="I79" s="1268"/>
      <c r="J79" s="1268"/>
      <c r="K79" s="1293"/>
      <c r="L79" s="1293"/>
      <c r="M79" s="1293"/>
      <c r="N79" s="1293"/>
      <c r="AN79" s="1260"/>
      <c r="AO79" s="1260"/>
      <c r="AP79" s="1260"/>
      <c r="AQ79" s="1260"/>
      <c r="AR79" s="1260"/>
      <c r="AS79" s="1260"/>
      <c r="AT79" s="1260"/>
      <c r="AU79" s="1260"/>
      <c r="AV79" s="1260"/>
      <c r="AW79" s="1260"/>
      <c r="AX79" s="1260"/>
      <c r="AY79" s="1260"/>
      <c r="AZ79" s="1260"/>
      <c r="BA79" s="1260"/>
      <c r="BB79" s="1264" t="s">
        <v>
613</v>
      </c>
      <c r="BC79" s="1264"/>
      <c r="BD79" s="1264"/>
      <c r="BE79" s="1264"/>
      <c r="BF79" s="1264"/>
      <c r="BG79" s="1264"/>
      <c r="BH79" s="1264"/>
      <c r="BI79" s="1264"/>
      <c r="BJ79" s="1264"/>
      <c r="BK79" s="1264"/>
      <c r="BL79" s="1264"/>
      <c r="BM79" s="1264"/>
      <c r="BN79" s="1264"/>
      <c r="BO79" s="1264"/>
      <c r="BP79" s="1266">
        <v>
14.3</v>
      </c>
      <c r="BQ79" s="1266"/>
      <c r="BR79" s="1266"/>
      <c r="BS79" s="1266"/>
      <c r="BT79" s="1266"/>
      <c r="BU79" s="1266"/>
      <c r="BV79" s="1266"/>
      <c r="BW79" s="1266"/>
      <c r="BX79" s="1266">
        <v>
14</v>
      </c>
      <c r="BY79" s="1266"/>
      <c r="BZ79" s="1266"/>
      <c r="CA79" s="1266"/>
      <c r="CB79" s="1266"/>
      <c r="CC79" s="1266"/>
      <c r="CD79" s="1266"/>
      <c r="CE79" s="1266"/>
      <c r="CF79" s="1266">
        <v>
13.3</v>
      </c>
      <c r="CG79" s="1266"/>
      <c r="CH79" s="1266"/>
      <c r="CI79" s="1266"/>
      <c r="CJ79" s="1266"/>
      <c r="CK79" s="1266"/>
      <c r="CL79" s="1266"/>
      <c r="CM79" s="1266"/>
      <c r="CN79" s="1266">
        <v>
12.7</v>
      </c>
      <c r="CO79" s="1266"/>
      <c r="CP79" s="1266"/>
      <c r="CQ79" s="1266"/>
      <c r="CR79" s="1266"/>
      <c r="CS79" s="1266"/>
      <c r="CT79" s="1266"/>
      <c r="CU79" s="1266"/>
      <c r="CV79" s="1266">
        <v>
12.3</v>
      </c>
      <c r="CW79" s="1266"/>
      <c r="CX79" s="1266"/>
      <c r="CY79" s="1266"/>
      <c r="CZ79" s="1266"/>
      <c r="DA79" s="1266"/>
      <c r="DB79" s="1266"/>
      <c r="DC79" s="1266"/>
    </row>
    <row r="80" spans="2:107" ht="13" x14ac:dyDescent="0.2">
      <c r="B80" s="1235"/>
      <c r="G80" s="1254"/>
      <c r="H80" s="1254"/>
      <c r="I80" s="1268"/>
      <c r="J80" s="1268"/>
      <c r="K80" s="1293"/>
      <c r="L80" s="1293"/>
      <c r="M80" s="1293"/>
      <c r="N80" s="1293"/>
      <c r="AN80" s="1260"/>
      <c r="AO80" s="1260"/>
      <c r="AP80" s="1260"/>
      <c r="AQ80" s="1260"/>
      <c r="AR80" s="1260"/>
      <c r="AS80" s="1260"/>
      <c r="AT80" s="1260"/>
      <c r="AU80" s="1260"/>
      <c r="AV80" s="1260"/>
      <c r="AW80" s="1260"/>
      <c r="AX80" s="1260"/>
      <c r="AY80" s="1260"/>
      <c r="AZ80" s="1260"/>
      <c r="BA80" s="1260"/>
      <c r="BB80" s="1264"/>
      <c r="BC80" s="1264"/>
      <c r="BD80" s="1264"/>
      <c r="BE80" s="1264"/>
      <c r="BF80" s="1264"/>
      <c r="BG80" s="1264"/>
      <c r="BH80" s="1264"/>
      <c r="BI80" s="1264"/>
      <c r="BJ80" s="1264"/>
      <c r="BK80" s="1264"/>
      <c r="BL80" s="1264"/>
      <c r="BM80" s="1264"/>
      <c r="BN80" s="1264"/>
      <c r="BO80" s="1264"/>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ht="13" x14ac:dyDescent="0.2">
      <c r="B81" s="1235"/>
    </row>
    <row r="82" spans="2:109" ht="16.5" x14ac:dyDescent="0.2">
      <c r="B82" s="1235"/>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37"/>
      <c r="C83" s="1238"/>
      <c r="D83" s="1238"/>
      <c r="E83" s="1238"/>
      <c r="F83" s="1238"/>
      <c r="G83" s="1238"/>
      <c r="H83" s="1238"/>
      <c r="I83" s="1238"/>
      <c r="J83" s="1238"/>
      <c r="K83" s="1238"/>
      <c r="L83" s="1238"/>
      <c r="M83" s="1238"/>
      <c r="N83" s="1238"/>
      <c r="O83" s="1238"/>
      <c r="P83" s="1238"/>
      <c r="Q83" s="1238"/>
      <c r="R83" s="1238"/>
      <c r="S83" s="1238"/>
      <c r="T83" s="1238"/>
      <c r="U83" s="1238"/>
      <c r="V83" s="1238"/>
      <c r="W83" s="1238"/>
      <c r="X83" s="1238"/>
      <c r="Y83" s="1238"/>
      <c r="Z83" s="1238"/>
      <c r="AA83" s="1238"/>
      <c r="AB83" s="1238"/>
      <c r="AC83" s="1238"/>
      <c r="AD83" s="1238"/>
      <c r="AE83" s="1238"/>
      <c r="AF83" s="1238"/>
      <c r="AG83" s="1238"/>
      <c r="AH83" s="1238"/>
      <c r="AI83" s="1238"/>
      <c r="AJ83" s="1238"/>
      <c r="AK83" s="1238"/>
      <c r="AL83" s="1238"/>
      <c r="AM83" s="1238"/>
      <c r="AN83" s="1238"/>
      <c r="AO83" s="1238"/>
      <c r="AP83" s="1238"/>
      <c r="AQ83" s="1238"/>
      <c r="AR83" s="1238"/>
      <c r="AS83" s="1238"/>
      <c r="AT83" s="1238"/>
      <c r="AU83" s="1238"/>
      <c r="AV83" s="1238"/>
      <c r="AW83" s="1238"/>
      <c r="AX83" s="1238"/>
      <c r="AY83" s="1238"/>
      <c r="AZ83" s="1238"/>
      <c r="BA83" s="1238"/>
      <c r="BB83" s="1238"/>
      <c r="BC83" s="1238"/>
      <c r="BD83" s="1238"/>
      <c r="BE83" s="1238"/>
      <c r="BF83" s="1238"/>
      <c r="BG83" s="1238"/>
      <c r="BH83" s="1238"/>
      <c r="BI83" s="1238"/>
      <c r="BJ83" s="1238"/>
      <c r="BK83" s="1238"/>
      <c r="BL83" s="1238"/>
      <c r="BM83" s="1238"/>
      <c r="BN83" s="1238"/>
      <c r="BO83" s="1238"/>
      <c r="BP83" s="1238"/>
      <c r="BQ83" s="1238"/>
      <c r="BR83" s="1238"/>
      <c r="BS83" s="1238"/>
      <c r="BT83" s="1238"/>
      <c r="BU83" s="1238"/>
      <c r="BV83" s="1238"/>
      <c r="BW83" s="1238"/>
      <c r="BX83" s="1238"/>
      <c r="BY83" s="1238"/>
      <c r="BZ83" s="1238"/>
      <c r="CA83" s="1238"/>
      <c r="CB83" s="1238"/>
      <c r="CC83" s="1238"/>
      <c r="CD83" s="1238"/>
      <c r="CE83" s="1238"/>
      <c r="CF83" s="1238"/>
      <c r="CG83" s="1238"/>
      <c r="CH83" s="1238"/>
      <c r="CI83" s="1238"/>
      <c r="CJ83" s="1238"/>
      <c r="CK83" s="1238"/>
      <c r="CL83" s="1238"/>
      <c r="CM83" s="1238"/>
      <c r="CN83" s="1238"/>
      <c r="CO83" s="1238"/>
      <c r="CP83" s="1238"/>
      <c r="CQ83" s="1238"/>
      <c r="CR83" s="1238"/>
      <c r="CS83" s="1238"/>
      <c r="CT83" s="1238"/>
      <c r="CU83" s="1238"/>
      <c r="CV83" s="1238"/>
      <c r="CW83" s="1238"/>
      <c r="CX83" s="1238"/>
      <c r="CY83" s="1238"/>
      <c r="CZ83" s="1238"/>
      <c r="DA83" s="1238"/>
      <c r="DB83" s="1238"/>
      <c r="DC83" s="1238"/>
      <c r="DD83" s="1239"/>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95"/>
      <c r="AQ87" s="1295"/>
      <c r="BC87" s="1295"/>
      <c r="BO87" s="1295"/>
      <c r="CA87" s="1295"/>
      <c r="CM87" s="1295"/>
      <c r="CY87" s="1295"/>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pans="108:109" ht="13.5" hidden="1" customHeight="1" x14ac:dyDescent="0.2">
      <c r="DD97" s="1228"/>
      <c r="DE97" s="1228"/>
    </row>
    <row r="98" spans="108:109" ht="13.5" hidden="1" customHeight="1" x14ac:dyDescent="0.2">
      <c r="DD98" s="1228"/>
      <c r="DE98" s="1228"/>
    </row>
    <row r="99" spans="108:109" ht="13.5" hidden="1" customHeight="1" x14ac:dyDescent="0.2">
      <c r="DD99" s="1228"/>
      <c r="DE99" s="1228"/>
    </row>
    <row r="100" spans="108:109" ht="13.5" hidden="1" customHeight="1" x14ac:dyDescent="0.2">
      <c r="DD100" s="1228"/>
      <c r="DE100" s="1228"/>
    </row>
    <row r="101" spans="108:109" ht="13.5" hidden="1" customHeight="1" x14ac:dyDescent="0.2">
      <c r="DD101" s="1228"/>
      <c r="DE101" s="1228"/>
    </row>
    <row r="102" spans="108:109" ht="13.5" hidden="1" customHeight="1" x14ac:dyDescent="0.2">
      <c r="DD102" s="1228"/>
      <c r="DE102" s="1228"/>
    </row>
    <row r="103" spans="108:109" ht="13.5" hidden="1" customHeight="1" x14ac:dyDescent="0.2">
      <c r="DD103" s="1228"/>
      <c r="DE103" s="1228"/>
    </row>
    <row r="104" spans="108:109" ht="13.5" hidden="1" customHeight="1" x14ac:dyDescent="0.2">
      <c r="DD104" s="1228"/>
      <c r="DE104" s="1228"/>
    </row>
    <row r="105" spans="108:109" ht="13.5" hidden="1" customHeight="1" x14ac:dyDescent="0.2">
      <c r="DD105" s="1228"/>
      <c r="DE105" s="1228"/>
    </row>
    <row r="106" spans="108:109" ht="13.5" hidden="1" customHeight="1" x14ac:dyDescent="0.2">
      <c r="DD106" s="1228"/>
      <c r="DE106" s="1228"/>
    </row>
    <row r="107" spans="108:109" ht="13.5" hidden="1" customHeight="1" x14ac:dyDescent="0.2">
      <c r="DD107" s="1228"/>
      <c r="DE107" s="1228"/>
    </row>
    <row r="108" spans="108:109" ht="13.5" hidden="1" customHeight="1" x14ac:dyDescent="0.2">
      <c r="DD108" s="1228"/>
      <c r="DE108" s="1228"/>
    </row>
    <row r="109" spans="108:109" ht="13.5" hidden="1" customHeight="1" x14ac:dyDescent="0.2">
      <c r="DD109" s="1228"/>
      <c r="DE109" s="1228"/>
    </row>
    <row r="110" spans="108:109" ht="13.5" hidden="1" customHeight="1" x14ac:dyDescent="0.2">
      <c r="DD110" s="1228"/>
      <c r="DE110" s="1228"/>
    </row>
    <row r="111" spans="108:109" ht="13.5" hidden="1" customHeight="1" x14ac:dyDescent="0.2">
      <c r="DD111" s="1228"/>
      <c r="DE111" s="1228"/>
    </row>
    <row r="112" spans="108:109" ht="13.5" hidden="1" customHeight="1" x14ac:dyDescent="0.2">
      <c r="DD112" s="1228"/>
      <c r="DE112" s="1228"/>
    </row>
    <row r="113" spans="108:109" ht="13.5" hidden="1" customHeight="1" x14ac:dyDescent="0.2">
      <c r="DD113" s="1228"/>
      <c r="DE113" s="1228"/>
    </row>
    <row r="114" spans="108:109" ht="13.5" hidden="1" customHeight="1" x14ac:dyDescent="0.2">
      <c r="DD114" s="1228"/>
      <c r="DE114" s="1228"/>
    </row>
    <row r="115" spans="108:109" ht="13.5" hidden="1" customHeight="1" x14ac:dyDescent="0.2">
      <c r="DD115" s="1228"/>
      <c r="DE115" s="1228"/>
    </row>
    <row r="116" spans="108:109" ht="13.5" hidden="1" customHeight="1" x14ac:dyDescent="0.2">
      <c r="DD116" s="1228"/>
      <c r="DE116" s="1228"/>
    </row>
    <row r="117" spans="108:109" ht="13.5" hidden="1" customHeight="1" x14ac:dyDescent="0.2">
      <c r="DD117" s="1228"/>
      <c r="DE117" s="1228"/>
    </row>
    <row r="118" spans="108:109" ht="13.5" hidden="1" customHeight="1" x14ac:dyDescent="0.2">
      <c r="DD118" s="1228"/>
      <c r="DE118" s="1228"/>
    </row>
    <row r="119" spans="108:109" ht="13.5" hidden="1" customHeight="1" x14ac:dyDescent="0.2">
      <c r="DD119" s="1228"/>
      <c r="DE119" s="1228"/>
    </row>
    <row r="120" spans="108:109" ht="13.5" hidden="1" customHeight="1" x14ac:dyDescent="0.2">
      <c r="DD120" s="1228"/>
      <c r="DE120" s="1228"/>
    </row>
    <row r="121" spans="108:109" ht="13.5" hidden="1" customHeight="1" x14ac:dyDescent="0.2">
      <c r="DD121" s="1228"/>
      <c r="DE121" s="1228"/>
    </row>
    <row r="122" spans="108:109" ht="13.5" hidden="1" customHeight="1" x14ac:dyDescent="0.2">
      <c r="DD122" s="1228"/>
      <c r="DE122" s="1228"/>
    </row>
    <row r="123" spans="108:109" ht="13.5" hidden="1" customHeight="1" x14ac:dyDescent="0.2">
      <c r="DD123" s="1228"/>
      <c r="DE123" s="1228"/>
    </row>
    <row r="124" spans="108:109" ht="13.5" hidden="1" customHeight="1" x14ac:dyDescent="0.2">
      <c r="DD124" s="1228"/>
      <c r="DE124" s="1228"/>
    </row>
    <row r="125" spans="108:109" ht="13.5" hidden="1" customHeight="1" x14ac:dyDescent="0.2">
      <c r="DD125" s="1228"/>
      <c r="DE125" s="1228"/>
    </row>
    <row r="126" spans="108:109" ht="13.5" hidden="1" customHeight="1" x14ac:dyDescent="0.2">
      <c r="DD126" s="1228"/>
      <c r="DE126" s="1228"/>
    </row>
    <row r="127" spans="108:109" ht="13.5" hidden="1" customHeight="1" x14ac:dyDescent="0.2">
      <c r="DD127" s="1228"/>
      <c r="DE127" s="1228"/>
    </row>
    <row r="128" spans="108:109" ht="13.5" hidden="1" customHeight="1" x14ac:dyDescent="0.2">
      <c r="DD128" s="1228"/>
      <c r="DE128" s="1228"/>
    </row>
    <row r="129" spans="108:109" ht="13.5" hidden="1" customHeight="1" x14ac:dyDescent="0.2">
      <c r="DD129" s="1228"/>
      <c r="DE129" s="1228"/>
    </row>
    <row r="130" spans="108:109" ht="13.5" hidden="1" customHeight="1" x14ac:dyDescent="0.2">
      <c r="DD130" s="1228"/>
      <c r="DE130" s="1228"/>
    </row>
    <row r="131" spans="108:109" ht="13.5" hidden="1" customHeight="1" x14ac:dyDescent="0.2">
      <c r="DD131" s="1228"/>
      <c r="DE131" s="1228"/>
    </row>
    <row r="132" spans="108:109" ht="13.5" hidden="1" customHeight="1" x14ac:dyDescent="0.2">
      <c r="DD132" s="1228"/>
      <c r="DE132" s="1228"/>
    </row>
    <row r="133" spans="108:109" ht="13.5" hidden="1" customHeight="1" x14ac:dyDescent="0.2">
      <c r="DD133" s="1228"/>
      <c r="DE133" s="1228"/>
    </row>
    <row r="134" spans="108:109" ht="13.5" hidden="1" customHeight="1" x14ac:dyDescent="0.2">
      <c r="DD134" s="1228"/>
      <c r="DE134" s="1228"/>
    </row>
    <row r="135" spans="108:109" ht="13.5" hidden="1" customHeight="1" x14ac:dyDescent="0.2">
      <c r="DD135" s="1228"/>
      <c r="DE135" s="1228"/>
    </row>
    <row r="136" spans="108:109" ht="13.5" hidden="1" customHeight="1" x14ac:dyDescent="0.2">
      <c r="DD136" s="1228"/>
      <c r="DE136" s="1228"/>
    </row>
    <row r="137" spans="108:109" ht="13.5" hidden="1" customHeight="1" x14ac:dyDescent="0.2">
      <c r="DD137" s="1228"/>
      <c r="DE137" s="1228"/>
    </row>
    <row r="138" spans="108:109" ht="13.5" hidden="1" customHeight="1" x14ac:dyDescent="0.2">
      <c r="DD138" s="1228"/>
      <c r="DE138" s="1228"/>
    </row>
    <row r="139" spans="108:109" ht="13.5" hidden="1" customHeight="1" x14ac:dyDescent="0.2">
      <c r="DD139" s="1228"/>
      <c r="DE139" s="1228"/>
    </row>
    <row r="140" spans="108:109" ht="13.5" hidden="1" customHeight="1" x14ac:dyDescent="0.2">
      <c r="DD140" s="1228"/>
      <c r="DE140" s="1228"/>
    </row>
    <row r="141" spans="108:109" ht="13.5" hidden="1" customHeight="1" x14ac:dyDescent="0.2">
      <c r="DD141" s="1228"/>
      <c r="DE141" s="1228"/>
    </row>
    <row r="142" spans="108:109" ht="13.5" hidden="1" customHeight="1" x14ac:dyDescent="0.2">
      <c r="DD142" s="1228"/>
      <c r="DE142" s="1228"/>
    </row>
    <row r="143" spans="108:109" ht="13.5" hidden="1" customHeight="1" x14ac:dyDescent="0.2">
      <c r="DD143" s="1228"/>
      <c r="DE143" s="1228"/>
    </row>
    <row r="144" spans="108:109" ht="13.5" hidden="1" customHeight="1" x14ac:dyDescent="0.2">
      <c r="DD144" s="1228"/>
      <c r="DE144" s="1228"/>
    </row>
    <row r="145" spans="108:109" ht="13.5" hidden="1" customHeight="1" x14ac:dyDescent="0.2">
      <c r="DD145" s="1228"/>
      <c r="DE145" s="1228"/>
    </row>
    <row r="146" spans="108:109" ht="13.5" hidden="1" customHeight="1" x14ac:dyDescent="0.2">
      <c r="DD146" s="1228"/>
      <c r="DE146" s="1228"/>
    </row>
    <row r="147" spans="108:109" ht="13.5" hidden="1" customHeight="1" x14ac:dyDescent="0.2">
      <c r="DD147" s="1228"/>
      <c r="DE147" s="1228"/>
    </row>
    <row r="148" spans="108:109" ht="13.5" hidden="1" customHeight="1" x14ac:dyDescent="0.2">
      <c r="DD148" s="1228"/>
      <c r="DE148" s="1228"/>
    </row>
    <row r="149" spans="108:109" ht="13.5" hidden="1" customHeight="1" x14ac:dyDescent="0.2">
      <c r="DD149" s="1228"/>
      <c r="DE149" s="1228"/>
    </row>
    <row r="150" spans="108:109" ht="13.5" hidden="1" customHeight="1" x14ac:dyDescent="0.2">
      <c r="DD150" s="1228"/>
      <c r="DE150" s="1228"/>
    </row>
    <row r="151" spans="108:109" ht="13.5" hidden="1" customHeight="1" x14ac:dyDescent="0.2">
      <c r="DD151" s="1228"/>
      <c r="DE151" s="1228"/>
    </row>
    <row r="152" spans="108:109" ht="13.5" hidden="1" customHeight="1" x14ac:dyDescent="0.2">
      <c r="DD152" s="1228"/>
      <c r="DE152" s="1228"/>
    </row>
    <row r="153" spans="108:109" ht="13.5" hidden="1" customHeight="1" x14ac:dyDescent="0.2">
      <c r="DD153" s="1228"/>
      <c r="DE153" s="1228"/>
    </row>
    <row r="154" spans="108:109" ht="13.5" hidden="1" customHeight="1" x14ac:dyDescent="0.2">
      <c r="DD154" s="1228"/>
      <c r="DE154" s="1228"/>
    </row>
    <row r="155" spans="108:109" ht="13.5" hidden="1" customHeight="1" x14ac:dyDescent="0.2">
      <c r="DD155" s="1228"/>
      <c r="DE155" s="1228"/>
    </row>
    <row r="156" spans="108:109" ht="13.5" hidden="1" customHeight="1" x14ac:dyDescent="0.2">
      <c r="DD156" s="1228"/>
      <c r="DE156" s="1228"/>
    </row>
    <row r="157" spans="108:109" ht="13.5" hidden="1" customHeight="1" x14ac:dyDescent="0.2">
      <c r="DD157" s="1228"/>
      <c r="DE157" s="1228"/>
    </row>
    <row r="158" spans="108:109" ht="13.5" hidden="1" customHeight="1" x14ac:dyDescent="0.2">
      <c r="DD158" s="1228"/>
      <c r="DE158" s="1228"/>
    </row>
    <row r="159" spans="108:109" ht="13.5" hidden="1" customHeight="1" x14ac:dyDescent="0.2">
      <c r="DD159" s="1228"/>
      <c r="DE159" s="1228"/>
    </row>
    <row r="160" spans="108:109" ht="13.5" hidden="1" customHeight="1" x14ac:dyDescent="0.2">
      <c r="DD160" s="1228"/>
      <c r="DE160" s="122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ObbYm1q93ZY7NwbUJ/+XpdFMxDgBgCUzYzw6JbVQMURiaZ6t5TsTJJa+tQD91s3gbXm/VJPhDtOAHhkqC7deg==" saltValue="wHq3TWeweDIAM30ZiN22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rhCVWV29e6szgaNXtnU+gH7r2ylagkmIySpdaQB0cUF9l0LtVI6KWGvtaDCnj1yK+6R7zTjLdd9xZ5QJtnTgQ==" saltValue="k5aAmUizKUjAIdrt3XJ4b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pEoIELYVKmI/Iy9yNdTduaI1j7WAisjoSzQZlcu5XAvyOSGiWlJVWnpNRB5ixvcPE7zTwYvr3XAX27VE3jYdQ==" saltValue="MQLBXVhv3t0U4rSUDieG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
49</v>
      </c>
      <c r="E2" s="126"/>
      <c r="F2" s="127" t="s">
        <v>
50</v>
      </c>
      <c r="G2" s="128"/>
      <c r="H2" s="129"/>
    </row>
    <row r="3" spans="1:8" x14ac:dyDescent="0.2">
      <c r="A3" s="125" t="s">
        <v>
532</v>
      </c>
      <c r="B3" s="130"/>
      <c r="C3" s="131"/>
      <c r="D3" s="132">
        <v>
61194</v>
      </c>
      <c r="E3" s="133"/>
      <c r="F3" s="134">
        <v>
35216</v>
      </c>
      <c r="G3" s="135"/>
      <c r="H3" s="136"/>
    </row>
    <row r="4" spans="1:8" x14ac:dyDescent="0.2">
      <c r="A4" s="137"/>
      <c r="B4" s="138"/>
      <c r="C4" s="139"/>
      <c r="D4" s="140">
        <v>
19252</v>
      </c>
      <c r="E4" s="141"/>
      <c r="F4" s="142">
        <v>
12644</v>
      </c>
      <c r="G4" s="143"/>
      <c r="H4" s="144"/>
    </row>
    <row r="5" spans="1:8" x14ac:dyDescent="0.2">
      <c r="A5" s="125" t="s">
        <v>
534</v>
      </c>
      <c r="B5" s="130"/>
      <c r="C5" s="131"/>
      <c r="D5" s="132">
        <v>
58252</v>
      </c>
      <c r="E5" s="133"/>
      <c r="F5" s="134">
        <v>
36736</v>
      </c>
      <c r="G5" s="135"/>
      <c r="H5" s="136"/>
    </row>
    <row r="6" spans="1:8" x14ac:dyDescent="0.2">
      <c r="A6" s="137"/>
      <c r="B6" s="138"/>
      <c r="C6" s="139"/>
      <c r="D6" s="140">
        <v>
20321</v>
      </c>
      <c r="E6" s="141"/>
      <c r="F6" s="142">
        <v>
13410</v>
      </c>
      <c r="G6" s="143"/>
      <c r="H6" s="144"/>
    </row>
    <row r="7" spans="1:8" x14ac:dyDescent="0.2">
      <c r="A7" s="125" t="s">
        <v>
535</v>
      </c>
      <c r="B7" s="130"/>
      <c r="C7" s="131"/>
      <c r="D7" s="132">
        <v>
58639</v>
      </c>
      <c r="E7" s="133"/>
      <c r="F7" s="134">
        <v>
38259</v>
      </c>
      <c r="G7" s="135"/>
      <c r="H7" s="136"/>
    </row>
    <row r="8" spans="1:8" x14ac:dyDescent="0.2">
      <c r="A8" s="137"/>
      <c r="B8" s="138"/>
      <c r="C8" s="139"/>
      <c r="D8" s="140">
        <v>
22112</v>
      </c>
      <c r="E8" s="141"/>
      <c r="F8" s="142">
        <v>
13379</v>
      </c>
      <c r="G8" s="143"/>
      <c r="H8" s="144"/>
    </row>
    <row r="9" spans="1:8" x14ac:dyDescent="0.2">
      <c r="A9" s="125" t="s">
        <v>
536</v>
      </c>
      <c r="B9" s="130"/>
      <c r="C9" s="131"/>
      <c r="D9" s="132">
        <v>
61451</v>
      </c>
      <c r="E9" s="133"/>
      <c r="F9" s="134">
        <v>
39075</v>
      </c>
      <c r="G9" s="135"/>
      <c r="H9" s="136"/>
    </row>
    <row r="10" spans="1:8" x14ac:dyDescent="0.2">
      <c r="A10" s="137"/>
      <c r="B10" s="138"/>
      <c r="C10" s="139"/>
      <c r="D10" s="140">
        <v>
22008</v>
      </c>
      <c r="E10" s="141"/>
      <c r="F10" s="142">
        <v>
13441</v>
      </c>
      <c r="G10" s="143"/>
      <c r="H10" s="144"/>
    </row>
    <row r="11" spans="1:8" x14ac:dyDescent="0.2">
      <c r="A11" s="125" t="s">
        <v>
537</v>
      </c>
      <c r="B11" s="130"/>
      <c r="C11" s="131"/>
      <c r="D11" s="132">
        <v>
64428</v>
      </c>
      <c r="E11" s="133"/>
      <c r="F11" s="134">
        <v>
39072</v>
      </c>
      <c r="G11" s="135"/>
      <c r="H11" s="136"/>
    </row>
    <row r="12" spans="1:8" x14ac:dyDescent="0.2">
      <c r="A12" s="137"/>
      <c r="B12" s="138"/>
      <c r="C12" s="145"/>
      <c r="D12" s="140">
        <v>
24189</v>
      </c>
      <c r="E12" s="141"/>
      <c r="F12" s="142">
        <v>
14106</v>
      </c>
      <c r="G12" s="143"/>
      <c r="H12" s="144"/>
    </row>
    <row r="13" spans="1:8" x14ac:dyDescent="0.2">
      <c r="A13" s="125"/>
      <c r="B13" s="130"/>
      <c r="C13" s="146"/>
      <c r="D13" s="147">
        <v>
60793</v>
      </c>
      <c r="E13" s="148"/>
      <c r="F13" s="149">
        <v>
37672</v>
      </c>
      <c r="G13" s="150"/>
      <c r="H13" s="136"/>
    </row>
    <row r="14" spans="1:8" x14ac:dyDescent="0.2">
      <c r="A14" s="137"/>
      <c r="B14" s="138"/>
      <c r="C14" s="139"/>
      <c r="D14" s="140">
        <v>
21576</v>
      </c>
      <c r="E14" s="141"/>
      <c r="F14" s="142">
        <v>
13396</v>
      </c>
      <c r="G14" s="143"/>
      <c r="H14" s="144"/>
    </row>
    <row r="17" spans="1:11" x14ac:dyDescent="0.2">
      <c r="A17" s="121" t="s">
        <v>
51</v>
      </c>
    </row>
    <row r="18" spans="1:11" x14ac:dyDescent="0.2">
      <c r="A18" s="151"/>
      <c r="B18" s="151" t="str">
        <f>
実質収支比率等に係る経年分析!F$46</f>
        <v>
H26</v>
      </c>
      <c r="C18" s="151" t="str">
        <f>
実質収支比率等に係る経年分析!G$46</f>
        <v>
H27</v>
      </c>
      <c r="D18" s="151" t="str">
        <f>
実質収支比率等に係る経年分析!H$46</f>
        <v>
H28</v>
      </c>
      <c r="E18" s="151" t="str">
        <f>
実質収支比率等に係る経年分析!I$46</f>
        <v>
H29</v>
      </c>
      <c r="F18" s="151" t="str">
        <f>
実質収支比率等に係る経年分析!J$46</f>
        <v>
H30</v>
      </c>
    </row>
    <row r="19" spans="1:11" x14ac:dyDescent="0.2">
      <c r="A19" s="151" t="s">
        <v>
52</v>
      </c>
      <c r="B19" s="151">
        <f>
ROUND(VALUE(SUBSTITUTE(実質収支比率等に係る経年分析!F$48,"▲","-")),2)</f>
        <v>
1.0900000000000001</v>
      </c>
      <c r="C19" s="151">
        <f>
ROUND(VALUE(SUBSTITUTE(実質収支比率等に係る経年分析!G$48,"▲","-")),2)</f>
        <v>
0.98</v>
      </c>
      <c r="D19" s="151">
        <f>
ROUND(VALUE(SUBSTITUTE(実質収支比率等に係る経年分析!H$48,"▲","-")),2)</f>
        <v>
0.94</v>
      </c>
      <c r="E19" s="151">
        <f>
ROUND(VALUE(SUBSTITUTE(実質収支比率等に係る経年分析!I$48,"▲","-")),2)</f>
        <v>
0.92</v>
      </c>
      <c r="F19" s="151">
        <f>
ROUND(VALUE(SUBSTITUTE(実質収支比率等に係る経年分析!J$48,"▲","-")),2)</f>
        <v>
0.8</v>
      </c>
    </row>
    <row r="20" spans="1:11" x14ac:dyDescent="0.2">
      <c r="A20" s="151" t="s">
        <v>
53</v>
      </c>
      <c r="B20" s="151">
        <f>
ROUND(VALUE(SUBSTITUTE(実質収支比率等に係る経年分析!F$47,"▲","-")),2)</f>
        <v>
3.27</v>
      </c>
      <c r="C20" s="151">
        <f>
ROUND(VALUE(SUBSTITUTE(実質収支比率等に係る経年分析!G$47,"▲","-")),2)</f>
        <v>
2.88</v>
      </c>
      <c r="D20" s="151">
        <f>
ROUND(VALUE(SUBSTITUTE(実質収支比率等に係る経年分析!H$47,"▲","-")),2)</f>
        <v>
2.0499999999999998</v>
      </c>
      <c r="E20" s="151">
        <f>
ROUND(VALUE(SUBSTITUTE(実質収支比率等に係る経年分析!I$47,"▲","-")),2)</f>
        <v>
2.41</v>
      </c>
      <c r="F20" s="151">
        <f>
ROUND(VALUE(SUBSTITUTE(実質収支比率等に係る経年分析!J$47,"▲","-")),2)</f>
        <v>
3.14</v>
      </c>
    </row>
    <row r="21" spans="1:11" x14ac:dyDescent="0.2">
      <c r="A21" s="151" t="s">
        <v>
54</v>
      </c>
      <c r="B21" s="151">
        <f>
IF(ISNUMBER(VALUE(SUBSTITUTE(実質収支比率等に係る経年分析!F$49,"▲","-"))),ROUND(VALUE(SUBSTITUTE(実質収支比率等に係る経年分析!F$49,"▲","-")),2),NA())</f>
        <v>
0.2</v>
      </c>
      <c r="C21" s="151">
        <f>
IF(ISNUMBER(VALUE(SUBSTITUTE(実質収支比率等に係る経年分析!G$49,"▲","-"))),ROUND(VALUE(SUBSTITUTE(実質収支比率等に係る経年分析!G$49,"▲","-")),2),NA())</f>
        <v>
-0.32</v>
      </c>
      <c r="D21" s="151">
        <f>
IF(ISNUMBER(VALUE(SUBSTITUTE(実質収支比率等に係る経年分析!H$49,"▲","-"))),ROUND(VALUE(SUBSTITUTE(実質収支比率等に係る経年分析!H$49,"▲","-")),2),NA())</f>
        <v>
-0.88</v>
      </c>
      <c r="E21" s="151">
        <f>
IF(ISNUMBER(VALUE(SUBSTITUTE(実質収支比率等に係る経年分析!I$49,"▲","-"))),ROUND(VALUE(SUBSTITUTE(実質収支比率等に係る経年分析!I$49,"▲","-")),2),NA())</f>
        <v>
0.35</v>
      </c>
      <c r="F21" s="151">
        <f>
IF(ISNUMBER(VALUE(SUBSTITUTE(実質収支比率等に係る経年分析!J$49,"▲","-"))),ROUND(VALUE(SUBSTITUTE(実質収支比率等に係る経年分析!J$49,"▲","-")),2),NA())</f>
        <v>
0.57999999999999996</v>
      </c>
    </row>
    <row r="24" spans="1:11" x14ac:dyDescent="0.2">
      <c r="A24" s="121" t="s">
        <v>
55</v>
      </c>
    </row>
    <row r="25" spans="1:11" x14ac:dyDescent="0.2">
      <c r="A25" s="152"/>
      <c r="B25" s="152" t="str">
        <f>
連結実質赤字比率に係る赤字・黒字の構成分析!F$33</f>
        <v>
H26</v>
      </c>
      <c r="C25" s="152"/>
      <c r="D25" s="152" t="str">
        <f>
連結実質赤字比率に係る赤字・黒字の構成分析!G$33</f>
        <v>
H27</v>
      </c>
      <c r="E25" s="152"/>
      <c r="F25" s="152" t="str">
        <f>
連結実質赤字比率に係る赤字・黒字の構成分析!H$33</f>
        <v>
H28</v>
      </c>
      <c r="G25" s="152"/>
      <c r="H25" s="152" t="str">
        <f>
連結実質赤字比率に係る赤字・黒字の構成分析!I$33</f>
        <v>
H29</v>
      </c>
      <c r="I25" s="152"/>
      <c r="J25" s="152" t="str">
        <f>
連結実質赤字比率に係る赤字・黒字の構成分析!J$33</f>
        <v>
H30</v>
      </c>
      <c r="K25" s="152"/>
    </row>
    <row r="26" spans="1:11" x14ac:dyDescent="0.2">
      <c r="A26" s="152"/>
      <c r="B26" s="152" t="s">
        <v>
56</v>
      </c>
      <c r="C26" s="152" t="s">
        <v>
57</v>
      </c>
      <c r="D26" s="152" t="s">
        <v>
56</v>
      </c>
      <c r="E26" s="152" t="s">
        <v>
57</v>
      </c>
      <c r="F26" s="152" t="s">
        <v>
56</v>
      </c>
      <c r="G26" s="152" t="s">
        <v>
57</v>
      </c>
      <c r="H26" s="152" t="s">
        <v>
56</v>
      </c>
      <c r="I26" s="152" t="s">
        <v>
57</v>
      </c>
      <c r="J26" s="152" t="s">
        <v>
56</v>
      </c>
      <c r="K26" s="152" t="s">
        <v>
57</v>
      </c>
    </row>
    <row r="27" spans="1:11" x14ac:dyDescent="0.2">
      <c r="A27" s="152" t="str">
        <f>
IF(連結実質赤字比率に係る赤字・黒字の構成分析!C$43="",NA(),連結実質赤字比率に係る赤字・黒字の構成分析!C$43)</f>
        <v>
その他会計（黒字）</v>
      </c>
      <c r="B27" s="152" t="e">
        <f>
IF(ROUND(VALUE(SUBSTITUTE(連結実質赤字比率に係る赤字・黒字の構成分析!F$43,"▲", "-")), 2) &lt; 0, ABS(ROUND(VALUE(SUBSTITUTE(連結実質赤字比率に係る赤字・黒字の構成分析!F$43,"▲", "-")), 2)), NA())</f>
        <v>
#N/A</v>
      </c>
      <c r="C27" s="152">
        <f>
IF(ROUND(VALUE(SUBSTITUTE(連結実質赤字比率に係る赤字・黒字の構成分析!F$43,"▲", "-")), 2) &gt;= 0, ABS(ROUND(VALUE(SUBSTITUTE(連結実質赤字比率に係る赤字・黒字の構成分析!F$43,"▲", "-")), 2)), NA())</f>
        <v>
0.23</v>
      </c>
      <c r="D27" s="152" t="e">
        <f>
IF(ROUND(VALUE(SUBSTITUTE(連結実質赤字比率に係る赤字・黒字の構成分析!G$43,"▲", "-")), 2) &lt; 0, ABS(ROUND(VALUE(SUBSTITUTE(連結実質赤字比率に係る赤字・黒字の構成分析!G$43,"▲", "-")), 2)), NA())</f>
        <v>
#N/A</v>
      </c>
      <c r="E27" s="152">
        <f>
IF(ROUND(VALUE(SUBSTITUTE(連結実質赤字比率に係る赤字・黒字の構成分析!G$43,"▲", "-")), 2) &gt;= 0, ABS(ROUND(VALUE(SUBSTITUTE(連結実質赤字比率に係る赤字・黒字の構成分析!G$43,"▲", "-")), 2)), NA())</f>
        <v>
0.22</v>
      </c>
      <c r="F27" s="152" t="e">
        <f>
IF(ROUND(VALUE(SUBSTITUTE(連結実質赤字比率に係る赤字・黒字の構成分析!H$43,"▲", "-")), 2) &lt; 0, ABS(ROUND(VALUE(SUBSTITUTE(連結実質赤字比率に係る赤字・黒字の構成分析!H$43,"▲", "-")), 2)), NA())</f>
        <v>
#N/A</v>
      </c>
      <c r="G27" s="152">
        <f>
IF(ROUND(VALUE(SUBSTITUTE(連結実質赤字比率に係る赤字・黒字の構成分析!H$43,"▲", "-")), 2) &gt;= 0, ABS(ROUND(VALUE(SUBSTITUTE(連結実質赤字比率に係る赤字・黒字の構成分析!H$43,"▲", "-")), 2)), NA())</f>
        <v>
0.23</v>
      </c>
      <c r="H27" s="152" t="e">
        <f>
IF(ROUND(VALUE(SUBSTITUTE(連結実質赤字比率に係る赤字・黒字の構成分析!I$43,"▲", "-")), 2) &lt; 0, ABS(ROUND(VALUE(SUBSTITUTE(連結実質赤字比率に係る赤字・黒字の構成分析!I$43,"▲", "-")), 2)), NA())</f>
        <v>
#N/A</v>
      </c>
      <c r="I27" s="152">
        <f>
IF(ROUND(VALUE(SUBSTITUTE(連結実質赤字比率に係る赤字・黒字の構成分析!I$43,"▲", "-")), 2) &gt;= 0, ABS(ROUND(VALUE(SUBSTITUTE(連結実質赤字比率に係る赤字・黒字の構成分析!I$43,"▲", "-")), 2)), NA())</f>
        <v>
0.22</v>
      </c>
      <c r="J27" s="152" t="e">
        <f>
IF(ROUND(VALUE(SUBSTITUTE(連結実質赤字比率に係る赤字・黒字の構成分析!J$43,"▲", "-")), 2) &lt; 0, ABS(ROUND(VALUE(SUBSTITUTE(連結実質赤字比率に係る赤字・黒字の構成分析!J$43,"▲", "-")), 2)), NA())</f>
        <v>
#N/A</v>
      </c>
      <c r="K27" s="152">
        <f>
IF(ROUND(VALUE(SUBSTITUTE(連結実質赤字比率に係る赤字・黒字の構成分析!J$43,"▲", "-")), 2) &gt;= 0, ABS(ROUND(VALUE(SUBSTITUTE(連結実質赤字比率に係る赤字・黒字の構成分析!J$43,"▲", "-")), 2)), NA())</f>
        <v>
0.22</v>
      </c>
    </row>
    <row r="28" spans="1:11" x14ac:dyDescent="0.2">
      <c r="A28" s="152" t="str">
        <f>
IF(連結実質赤字比率に係る赤字・黒字の構成分析!C$42="",NA(),連結実質赤字比率に係る赤字・黒字の構成分析!C$42)</f>
        <v>
その他会計（赤字）</v>
      </c>
      <c r="B28" s="152" t="e">
        <f>
IF(ROUND(VALUE(SUBSTITUTE(連結実質赤字比率に係る赤字・黒字の構成分析!F$42,"▲", "-")), 2) &lt; 0, ABS(ROUND(VALUE(SUBSTITUTE(連結実質赤字比率に係る赤字・黒字の構成分析!F$42,"▲", "-")), 2)), NA())</f>
        <v>
#VALUE!</v>
      </c>
      <c r="C28" s="152" t="e">
        <f>
IF(ROUND(VALUE(SUBSTITUTE(連結実質赤字比率に係る赤字・黒字の構成分析!F$42,"▲", "-")), 2) &gt;= 0, ABS(ROUND(VALUE(SUBSTITUTE(連結実質赤字比率に係る赤字・黒字の構成分析!F$42,"▲", "-")), 2)), NA())</f>
        <v>
#VALUE!</v>
      </c>
      <c r="D28" s="152" t="e">
        <f>
IF(ROUND(VALUE(SUBSTITUTE(連結実質赤字比率に係る赤字・黒字の構成分析!G$42,"▲", "-")), 2) &lt; 0, ABS(ROUND(VALUE(SUBSTITUTE(連結実質赤字比率に係る赤字・黒字の構成分析!G$42,"▲", "-")), 2)), NA())</f>
        <v>
#VALUE!</v>
      </c>
      <c r="E28" s="152" t="e">
        <f>
IF(ROUND(VALUE(SUBSTITUTE(連結実質赤字比率に係る赤字・黒字の構成分析!G$42,"▲", "-")), 2) &gt;= 0, ABS(ROUND(VALUE(SUBSTITUTE(連結実質赤字比率に係る赤字・黒字の構成分析!G$42,"▲", "-")), 2)), NA())</f>
        <v>
#VALUE!</v>
      </c>
      <c r="F28" s="152" t="e">
        <f>
IF(ROUND(VALUE(SUBSTITUTE(連結実質赤字比率に係る赤字・黒字の構成分析!H$42,"▲", "-")), 2) &lt; 0, ABS(ROUND(VALUE(SUBSTITUTE(連結実質赤字比率に係る赤字・黒字の構成分析!H$42,"▲", "-")), 2)), NA())</f>
        <v>
#VALUE!</v>
      </c>
      <c r="G28" s="152" t="e">
        <f>
IF(ROUND(VALUE(SUBSTITUTE(連結実質赤字比率に係る赤字・黒字の構成分析!H$42,"▲", "-")), 2) &gt;= 0, ABS(ROUND(VALUE(SUBSTITUTE(連結実質赤字比率に係る赤字・黒字の構成分析!H$42,"▲", "-")), 2)), NA())</f>
        <v>
#VALUE!</v>
      </c>
      <c r="H28" s="152" t="e">
        <f>
IF(ROUND(VALUE(SUBSTITUTE(連結実質赤字比率に係る赤字・黒字の構成分析!I$42,"▲", "-")), 2) &lt; 0, ABS(ROUND(VALUE(SUBSTITUTE(連結実質赤字比率に係る赤字・黒字の構成分析!I$42,"▲", "-")), 2)), NA())</f>
        <v>
#VALUE!</v>
      </c>
      <c r="I28" s="152" t="e">
        <f>
IF(ROUND(VALUE(SUBSTITUTE(連結実質赤字比率に係る赤字・黒字の構成分析!I$42,"▲", "-")), 2) &gt;= 0, ABS(ROUND(VALUE(SUBSTITUTE(連結実質赤字比率に係る赤字・黒字の構成分析!I$42,"▲", "-")), 2)), NA())</f>
        <v>
#VALUE!</v>
      </c>
      <c r="J28" s="152" t="e">
        <f>
IF(ROUND(VALUE(SUBSTITUTE(連結実質赤字比率に係る赤字・黒字の構成分析!J$42,"▲", "-")), 2) &lt; 0, ABS(ROUND(VALUE(SUBSTITUTE(連結実質赤字比率に係る赤字・黒字の構成分析!J$42,"▲", "-")), 2)), NA())</f>
        <v>
#VALUE!</v>
      </c>
      <c r="K28" s="152" t="e">
        <f>
IF(ROUND(VALUE(SUBSTITUTE(連結実質赤字比率に係る赤字・黒字の構成分析!J$42,"▲", "-")), 2) &gt;= 0, ABS(ROUND(VALUE(SUBSTITUTE(連結実質赤字比率に係る赤字・黒字の構成分析!J$42,"▲", "-")), 2)), NA())</f>
        <v>
#VALUE!</v>
      </c>
    </row>
    <row r="29" spans="1:11" x14ac:dyDescent="0.2">
      <c r="A29" s="152" t="str">
        <f>
IF(連結実質赤字比率に係る赤字・黒字の構成分析!C$41="",NA(),連結実質赤字比率に係る赤字・黒字の構成分析!C$41)</f>
        <v>
施設管理事業会計</v>
      </c>
      <c r="B29" s="152" t="e">
        <f>
IF(ROUND(VALUE(SUBSTITUTE(連結実質赤字比率に係る赤字・黒字の構成分析!F$41,"▲", "-")), 2) &lt; 0, ABS(ROUND(VALUE(SUBSTITUTE(連結実質赤字比率に係る赤字・黒字の構成分析!F$41,"▲", "-")), 2)), NA())</f>
        <v>
#VALUE!</v>
      </c>
      <c r="C29" s="152" t="e">
        <f>
IF(ROUND(VALUE(SUBSTITUTE(連結実質赤字比率に係る赤字・黒字の構成分析!F$41,"▲", "-")), 2) &gt;= 0, ABS(ROUND(VALUE(SUBSTITUTE(連結実質赤字比率に係る赤字・黒字の構成分析!F$41,"▲", "-")), 2)), NA())</f>
        <v>
#VALUE!</v>
      </c>
      <c r="D29" s="152" t="e">
        <f>
IF(ROUND(VALUE(SUBSTITUTE(連結実質赤字比率に係る赤字・黒字の構成分析!G$41,"▲", "-")), 2) &lt; 0, ABS(ROUND(VALUE(SUBSTITUTE(連結実質赤字比率に係る赤字・黒字の構成分析!G$41,"▲", "-")), 2)), NA())</f>
        <v>
#N/A</v>
      </c>
      <c r="E29" s="152">
        <f>
IF(ROUND(VALUE(SUBSTITUTE(連結実質赤字比率に係る赤字・黒字の構成分析!G$41,"▲", "-")), 2) &gt;= 0, ABS(ROUND(VALUE(SUBSTITUTE(連結実質赤字比率に係る赤字・黒字の構成分析!G$41,"▲", "-")), 2)), NA())</f>
        <v>
0.13</v>
      </c>
      <c r="F29" s="152" t="e">
        <f>
IF(ROUND(VALUE(SUBSTITUTE(連結実質赤字比率に係る赤字・黒字の構成分析!H$41,"▲", "-")), 2) &lt; 0, ABS(ROUND(VALUE(SUBSTITUTE(連結実質赤字比率に係る赤字・黒字の構成分析!H$41,"▲", "-")), 2)), NA())</f>
        <v>
#N/A</v>
      </c>
      <c r="G29" s="152">
        <f>
IF(ROUND(VALUE(SUBSTITUTE(連結実質赤字比率に係る赤字・黒字の構成分析!H$41,"▲", "-")), 2) &gt;= 0, ABS(ROUND(VALUE(SUBSTITUTE(連結実質赤字比率に係る赤字・黒字の構成分析!H$41,"▲", "-")), 2)), NA())</f>
        <v>
0.18</v>
      </c>
      <c r="H29" s="152" t="e">
        <f>
IF(ROUND(VALUE(SUBSTITUTE(連結実質赤字比率に係る赤字・黒字の構成分析!I$41,"▲", "-")), 2) &lt; 0, ABS(ROUND(VALUE(SUBSTITUTE(連結実質赤字比率に係る赤字・黒字の構成分析!I$41,"▲", "-")), 2)), NA())</f>
        <v>
#N/A</v>
      </c>
      <c r="I29" s="152">
        <f>
IF(ROUND(VALUE(SUBSTITUTE(連結実質赤字比率に係る赤字・黒字の構成分析!I$41,"▲", "-")), 2) &gt;= 0, ABS(ROUND(VALUE(SUBSTITUTE(連結実質赤字比率に係る赤字・黒字の構成分析!I$41,"▲", "-")), 2)), NA())</f>
        <v>
0.18</v>
      </c>
      <c r="J29" s="152" t="e">
        <f>
IF(ROUND(VALUE(SUBSTITUTE(連結実質赤字比率に係る赤字・黒字の構成分析!J$41,"▲", "-")), 2) &lt; 0, ABS(ROUND(VALUE(SUBSTITUTE(連結実質赤字比率に係る赤字・黒字の構成分析!J$41,"▲", "-")), 2)), NA())</f>
        <v>
#N/A</v>
      </c>
      <c r="K29" s="152">
        <f>
IF(ROUND(VALUE(SUBSTITUTE(連結実質赤字比率に係る赤字・黒字の構成分析!J$41,"▲", "-")), 2) &gt;= 0, ABS(ROUND(VALUE(SUBSTITUTE(連結実質赤字比率に係る赤字・黒字の構成分析!J$41,"▲", "-")), 2)), NA())</f>
        <v>
0.21</v>
      </c>
    </row>
    <row r="30" spans="1:11" x14ac:dyDescent="0.2">
      <c r="A30" s="152" t="str">
        <f>
IF(連結実質赤字比率に係る赤字・黒字の構成分析!C$40="",NA(),連結実質赤字比率に係る赤字・黒字の構成分析!C$40)</f>
        <v>
工業用水道事業会計</v>
      </c>
      <c r="B30" s="152" t="e">
        <f>
IF(ROUND(VALUE(SUBSTITUTE(連結実質赤字比率に係る赤字・黒字の構成分析!F$40,"▲", "-")), 2) &lt; 0, ABS(ROUND(VALUE(SUBSTITUTE(連結実質赤字比率に係る赤字・黒字の構成分析!F$40,"▲", "-")), 2)), NA())</f>
        <v>
#N/A</v>
      </c>
      <c r="C30" s="152">
        <f>
IF(ROUND(VALUE(SUBSTITUTE(連結実質赤字比率に係る赤字・黒字の構成分析!F$40,"▲", "-")), 2) &gt;= 0, ABS(ROUND(VALUE(SUBSTITUTE(連結実質赤字比率に係る赤字・黒字の構成分析!F$40,"▲", "-")), 2)), NA())</f>
        <v>
0.19</v>
      </c>
      <c r="D30" s="152" t="e">
        <f>
IF(ROUND(VALUE(SUBSTITUTE(連結実質赤字比率に係る赤字・黒字の構成分析!G$40,"▲", "-")), 2) &lt; 0, ABS(ROUND(VALUE(SUBSTITUTE(連結実質赤字比率に係る赤字・黒字の構成分析!G$40,"▲", "-")), 2)), NA())</f>
        <v>
#N/A</v>
      </c>
      <c r="E30" s="152">
        <f>
IF(ROUND(VALUE(SUBSTITUTE(連結実質赤字比率に係る赤字・黒字の構成分析!G$40,"▲", "-")), 2) &gt;= 0, ABS(ROUND(VALUE(SUBSTITUTE(連結実質赤字比率に係る赤字・黒字の構成分析!G$40,"▲", "-")), 2)), NA())</f>
        <v>
0.17</v>
      </c>
      <c r="F30" s="152" t="e">
        <f>
IF(ROUND(VALUE(SUBSTITUTE(連結実質赤字比率に係る赤字・黒字の構成分析!H$40,"▲", "-")), 2) &lt; 0, ABS(ROUND(VALUE(SUBSTITUTE(連結実質赤字比率に係る赤字・黒字の構成分析!H$40,"▲", "-")), 2)), NA())</f>
        <v>
#N/A</v>
      </c>
      <c r="G30" s="152">
        <f>
IF(ROUND(VALUE(SUBSTITUTE(連結実質赤字比率に係る赤字・黒字の構成分析!H$40,"▲", "-")), 2) &gt;= 0, ABS(ROUND(VALUE(SUBSTITUTE(連結実質赤字比率に係る赤字・黒字の構成分析!H$40,"▲", "-")), 2)), NA())</f>
        <v>
0.13</v>
      </c>
      <c r="H30" s="152" t="e">
        <f>
IF(ROUND(VALUE(SUBSTITUTE(連結実質赤字比率に係る赤字・黒字の構成分析!I$40,"▲", "-")), 2) &lt; 0, ABS(ROUND(VALUE(SUBSTITUTE(連結実質赤字比率に係る赤字・黒字の構成分析!I$40,"▲", "-")), 2)), NA())</f>
        <v>
#N/A</v>
      </c>
      <c r="I30" s="152">
        <f>
IF(ROUND(VALUE(SUBSTITUTE(連結実質赤字比率に係る赤字・黒字の構成分析!I$40,"▲", "-")), 2) &gt;= 0, ABS(ROUND(VALUE(SUBSTITUTE(連結実質赤字比率に係る赤字・黒字の構成分析!I$40,"▲", "-")), 2)), NA())</f>
        <v>
0.21</v>
      </c>
      <c r="J30" s="152" t="e">
        <f>
IF(ROUND(VALUE(SUBSTITUTE(連結実質赤字比率に係る赤字・黒字の構成分析!J$40,"▲", "-")), 2) &lt; 0, ABS(ROUND(VALUE(SUBSTITUTE(連結実質赤字比率に係る赤字・黒字の構成分析!J$40,"▲", "-")), 2)), NA())</f>
        <v>
#N/A</v>
      </c>
      <c r="K30" s="152">
        <f>
IF(ROUND(VALUE(SUBSTITUTE(連結実質赤字比率に係る赤字・黒字の構成分析!J$40,"▲", "-")), 2) &gt;= 0, ABS(ROUND(VALUE(SUBSTITUTE(連結実質赤字比率に係る赤字・黒字の構成分析!J$40,"▲", "-")), 2)), NA())</f>
        <v>
0.28000000000000003</v>
      </c>
    </row>
    <row r="31" spans="1:11" x14ac:dyDescent="0.2">
      <c r="A31" s="152" t="str">
        <f>
IF(連結実質赤字比率に係る赤字・黒字の構成分析!C$39="",NA(),連結実質赤字比率に係る赤字・黒字の構成分析!C$39)</f>
        <v>
一般会計</v>
      </c>
      <c r="B31" s="152" t="e">
        <f>
IF(ROUND(VALUE(SUBSTITUTE(連結実質赤字比率に係る赤字・黒字の構成分析!F$39,"▲", "-")), 2) &lt; 0, ABS(ROUND(VALUE(SUBSTITUTE(連結実質赤字比率に係る赤字・黒字の構成分析!F$39,"▲", "-")), 2)), NA())</f>
        <v>
#N/A</v>
      </c>
      <c r="C31" s="152">
        <f>
IF(ROUND(VALUE(SUBSTITUTE(連結実質赤字比率に係る赤字・黒字の構成分析!F$39,"▲", "-")), 2) &gt;= 0, ABS(ROUND(VALUE(SUBSTITUTE(連結実質赤字比率に係る赤字・黒字の構成分析!F$39,"▲", "-")), 2)), NA())</f>
        <v>
0.89</v>
      </c>
      <c r="D31" s="152" t="e">
        <f>
IF(ROUND(VALUE(SUBSTITUTE(連結実質赤字比率に係る赤字・黒字の構成分析!G$39,"▲", "-")), 2) &lt; 0, ABS(ROUND(VALUE(SUBSTITUTE(連結実質赤字比率に係る赤字・黒字の構成分析!G$39,"▲", "-")), 2)), NA())</f>
        <v>
#N/A</v>
      </c>
      <c r="E31" s="152">
        <f>
IF(ROUND(VALUE(SUBSTITUTE(連結実質赤字比率に係る赤字・黒字の構成分析!G$39,"▲", "-")), 2) &gt;= 0, ABS(ROUND(VALUE(SUBSTITUTE(連結実質赤字比率に係る赤字・黒字の構成分析!G$39,"▲", "-")), 2)), NA())</f>
        <v>
0.77</v>
      </c>
      <c r="F31" s="152" t="e">
        <f>
IF(ROUND(VALUE(SUBSTITUTE(連結実質赤字比率に係る赤字・黒字の構成分析!H$39,"▲", "-")), 2) &lt; 0, ABS(ROUND(VALUE(SUBSTITUTE(連結実質赤字比率に係る赤字・黒字の構成分析!H$39,"▲", "-")), 2)), NA())</f>
        <v>
#N/A</v>
      </c>
      <c r="G31" s="152">
        <f>
IF(ROUND(VALUE(SUBSTITUTE(連結実質赤字比率に係る赤字・黒字の構成分析!H$39,"▲", "-")), 2) &gt;= 0, ABS(ROUND(VALUE(SUBSTITUTE(連結実質赤字比率に係る赤字・黒字の構成分析!H$39,"▲", "-")), 2)), NA())</f>
        <v>
0.74</v>
      </c>
      <c r="H31" s="152" t="e">
        <f>
IF(ROUND(VALUE(SUBSTITUTE(連結実質赤字比率に係る赤字・黒字の構成分析!I$39,"▲", "-")), 2) &lt; 0, ABS(ROUND(VALUE(SUBSTITUTE(連結実質赤字比率に係る赤字・黒字の構成分析!I$39,"▲", "-")), 2)), NA())</f>
        <v>
#N/A</v>
      </c>
      <c r="I31" s="152">
        <f>
IF(ROUND(VALUE(SUBSTITUTE(連結実質赤字比率に係る赤字・黒字の構成分析!I$39,"▲", "-")), 2) &gt;= 0, ABS(ROUND(VALUE(SUBSTITUTE(連結実質赤字比率に係る赤字・黒字の構成分析!I$39,"▲", "-")), 2)), NA())</f>
        <v>
0.71</v>
      </c>
      <c r="J31" s="152" t="e">
        <f>
IF(ROUND(VALUE(SUBSTITUTE(連結実質赤字比率に係る赤字・黒字の構成分析!J$39,"▲", "-")), 2) &lt; 0, ABS(ROUND(VALUE(SUBSTITUTE(連結実質赤字比率に係る赤字・黒字の構成分析!J$39,"▲", "-")), 2)), NA())</f>
        <v>
#N/A</v>
      </c>
      <c r="K31" s="152">
        <f>
IF(ROUND(VALUE(SUBSTITUTE(連結実質赤字比率に係る赤字・黒字の構成分析!J$39,"▲", "-")), 2) &gt;= 0, ABS(ROUND(VALUE(SUBSTITUTE(連結実質赤字比率に係る赤字・黒字の構成分析!J$39,"▲", "-")), 2)), NA())</f>
        <v>
0.63</v>
      </c>
    </row>
    <row r="32" spans="1:11" x14ac:dyDescent="0.2">
      <c r="A32" s="152" t="str">
        <f>
IF(連結実質赤字比率に係る赤字・黒字の構成分析!C$38="",NA(),連結実質赤字比率に係る赤字・黒字の構成分析!C$38)</f>
        <v>
群馬県国民健康保険特別会計</v>
      </c>
      <c r="B32" s="152" t="e">
        <f>
IF(ROUND(VALUE(SUBSTITUTE(連結実質赤字比率に係る赤字・黒字の構成分析!F$38,"▲", "-")), 2) &lt; 0, ABS(ROUND(VALUE(SUBSTITUTE(連結実質赤字比率に係る赤字・黒字の構成分析!F$38,"▲", "-")), 2)), NA())</f>
        <v>
#VALUE!</v>
      </c>
      <c r="C32" s="152" t="e">
        <f>
IF(ROUND(VALUE(SUBSTITUTE(連結実質赤字比率に係る赤字・黒字の構成分析!F$38,"▲", "-")), 2) &gt;= 0, ABS(ROUND(VALUE(SUBSTITUTE(連結実質赤字比率に係る赤字・黒字の構成分析!F$38,"▲", "-")), 2)), NA())</f>
        <v>
#VALUE!</v>
      </c>
      <c r="D32" s="152" t="e">
        <f>
IF(ROUND(VALUE(SUBSTITUTE(連結実質赤字比率に係る赤字・黒字の構成分析!G$38,"▲", "-")), 2) &lt; 0, ABS(ROUND(VALUE(SUBSTITUTE(連結実質赤字比率に係る赤字・黒字の構成分析!G$38,"▲", "-")), 2)), NA())</f>
        <v>
#VALUE!</v>
      </c>
      <c r="E32" s="152" t="e">
        <f>
IF(ROUND(VALUE(SUBSTITUTE(連結実質赤字比率に係る赤字・黒字の構成分析!G$38,"▲", "-")), 2) &gt;= 0, ABS(ROUND(VALUE(SUBSTITUTE(連結実質赤字比率に係る赤字・黒字の構成分析!G$38,"▲", "-")), 2)), NA())</f>
        <v>
#VALUE!</v>
      </c>
      <c r="F32" s="152" t="e">
        <f>
IF(ROUND(VALUE(SUBSTITUTE(連結実質赤字比率に係る赤字・黒字の構成分析!H$38,"▲", "-")), 2) &lt; 0, ABS(ROUND(VALUE(SUBSTITUTE(連結実質赤字比率に係る赤字・黒字の構成分析!H$38,"▲", "-")), 2)), NA())</f>
        <v>
#VALUE!</v>
      </c>
      <c r="G32" s="152" t="e">
        <f>
IF(ROUND(VALUE(SUBSTITUTE(連結実質赤字比率に係る赤字・黒字の構成分析!H$38,"▲", "-")), 2) &gt;= 0, ABS(ROUND(VALUE(SUBSTITUTE(連結実質赤字比率に係る赤字・黒字の構成分析!H$38,"▲", "-")), 2)), NA())</f>
        <v>
#VALUE!</v>
      </c>
      <c r="H32" s="152" t="e">
        <f>
IF(ROUND(VALUE(SUBSTITUTE(連結実質赤字比率に係る赤字・黒字の構成分析!I$38,"▲", "-")), 2) &lt; 0, ABS(ROUND(VALUE(SUBSTITUTE(連結実質赤字比率に係る赤字・黒字の構成分析!I$38,"▲", "-")), 2)), NA())</f>
        <v>
#VALUE!</v>
      </c>
      <c r="I32" s="152" t="e">
        <f>
IF(ROUND(VALUE(SUBSTITUTE(連結実質赤字比率に係る赤字・黒字の構成分析!I$38,"▲", "-")), 2) &gt;= 0, ABS(ROUND(VALUE(SUBSTITUTE(連結実質赤字比率に係る赤字・黒字の構成分析!I$38,"▲", "-")), 2)), NA())</f>
        <v>
#VALUE!</v>
      </c>
      <c r="J32" s="152" t="e">
        <f>
IF(ROUND(VALUE(SUBSTITUTE(連結実質赤字比率に係る赤字・黒字の構成分析!J$38,"▲", "-")), 2) &lt; 0, ABS(ROUND(VALUE(SUBSTITUTE(連結実質赤字比率に係る赤字・黒字の構成分析!J$38,"▲", "-")), 2)), NA())</f>
        <v>
#N/A</v>
      </c>
      <c r="K32" s="152">
        <f>
IF(ROUND(VALUE(SUBSTITUTE(連結実質赤字比率に係る赤字・黒字の構成分析!J$38,"▲", "-")), 2) &gt;= 0, ABS(ROUND(VALUE(SUBSTITUTE(連結実質赤字比率に係る赤字・黒字の構成分析!J$38,"▲", "-")), 2)), NA())</f>
        <v>
1.06</v>
      </c>
    </row>
    <row r="33" spans="1:16" x14ac:dyDescent="0.2">
      <c r="A33" s="152" t="str">
        <f>
IF(連結実質赤字比率に係る赤字・黒字の構成分析!C$37="",NA(),連結実質赤字比率に係る赤字・黒字の構成分析!C$37)</f>
        <v>
病院事業会計</v>
      </c>
      <c r="B33" s="152" t="e">
        <f>
IF(ROUND(VALUE(SUBSTITUTE(連結実質赤字比率に係る赤字・黒字の構成分析!F$37,"▲", "-")), 2) &lt; 0, ABS(ROUND(VALUE(SUBSTITUTE(連結実質赤字比率に係る赤字・黒字の構成分析!F$37,"▲", "-")), 2)), NA())</f>
        <v>
#N/A</v>
      </c>
      <c r="C33" s="152">
        <f>
IF(ROUND(VALUE(SUBSTITUTE(連結実質赤字比率に係る赤字・黒字の構成分析!F$37,"▲", "-")), 2) &gt;= 0, ABS(ROUND(VALUE(SUBSTITUTE(連結実質赤字比率に係る赤字・黒字の構成分析!F$37,"▲", "-")), 2)), NA())</f>
        <v>
1.74</v>
      </c>
      <c r="D33" s="152" t="e">
        <f>
IF(ROUND(VALUE(SUBSTITUTE(連結実質赤字比率に係る赤字・黒字の構成分析!G$37,"▲", "-")), 2) &lt; 0, ABS(ROUND(VALUE(SUBSTITUTE(連結実質赤字比率に係る赤字・黒字の構成分析!G$37,"▲", "-")), 2)), NA())</f>
        <v>
#N/A</v>
      </c>
      <c r="E33" s="152">
        <f>
IF(ROUND(VALUE(SUBSTITUTE(連結実質赤字比率に係る赤字・黒字の構成分析!G$37,"▲", "-")), 2) &gt;= 0, ABS(ROUND(VALUE(SUBSTITUTE(連結実質赤字比率に係る赤字・黒字の構成分析!G$37,"▲", "-")), 2)), NA())</f>
        <v>
1.66</v>
      </c>
      <c r="F33" s="152" t="e">
        <f>
IF(ROUND(VALUE(SUBSTITUTE(連結実質赤字比率に係る赤字・黒字の構成分析!H$37,"▲", "-")), 2) &lt; 0, ABS(ROUND(VALUE(SUBSTITUTE(連結実質赤字比率に係る赤字・黒字の構成分析!H$37,"▲", "-")), 2)), NA())</f>
        <v>
#N/A</v>
      </c>
      <c r="G33" s="152">
        <f>
IF(ROUND(VALUE(SUBSTITUTE(連結実質赤字比率に係る赤字・黒字の構成分析!H$37,"▲", "-")), 2) &gt;= 0, ABS(ROUND(VALUE(SUBSTITUTE(連結実質赤字比率に係る赤字・黒字の構成分析!H$37,"▲", "-")), 2)), NA())</f>
        <v>
1.6</v>
      </c>
      <c r="H33" s="152" t="e">
        <f>
IF(ROUND(VALUE(SUBSTITUTE(連結実質赤字比率に係る赤字・黒字の構成分析!I$37,"▲", "-")), 2) &lt; 0, ABS(ROUND(VALUE(SUBSTITUTE(連結実質赤字比率に係る赤字・黒字の構成分析!I$37,"▲", "-")), 2)), NA())</f>
        <v>
#N/A</v>
      </c>
      <c r="I33" s="152">
        <f>
IF(ROUND(VALUE(SUBSTITUTE(連結実質赤字比率に係る赤字・黒字の構成分析!I$37,"▲", "-")), 2) &gt;= 0, ABS(ROUND(VALUE(SUBSTITUTE(連結実質赤字比率に係る赤字・黒字の構成分析!I$37,"▲", "-")), 2)), NA())</f>
        <v>
1.22</v>
      </c>
      <c r="J33" s="152" t="e">
        <f>
IF(ROUND(VALUE(SUBSTITUTE(連結実質赤字比率に係る赤字・黒字の構成分析!J$37,"▲", "-")), 2) &lt; 0, ABS(ROUND(VALUE(SUBSTITUTE(連結実質赤字比率に係る赤字・黒字の構成分析!J$37,"▲", "-")), 2)), NA())</f>
        <v>
#N/A</v>
      </c>
      <c r="K33" s="152">
        <f>
IF(ROUND(VALUE(SUBSTITUTE(連結実質赤字比率に係る赤字・黒字の構成分析!J$37,"▲", "-")), 2) &gt;= 0, ABS(ROUND(VALUE(SUBSTITUTE(連結実質赤字比率に係る赤字・黒字の構成分析!J$37,"▲", "-")), 2)), NA())</f>
        <v>
1.1299999999999999</v>
      </c>
    </row>
    <row r="34" spans="1:16" x14ac:dyDescent="0.2">
      <c r="A34" s="152" t="str">
        <f>
IF(連結実質赤字比率に係る赤字・黒字の構成分析!C$36="",NA(),連結実質赤字比率に係る赤字・黒字の構成分析!C$36)</f>
        <v>
団地造成事業会計</v>
      </c>
      <c r="B34" s="152" t="e">
        <f>
IF(ROUND(VALUE(SUBSTITUTE(連結実質赤字比率に係る赤字・黒字の構成分析!F$36,"▲", "-")), 2) &lt; 0, ABS(ROUND(VALUE(SUBSTITUTE(連結実質赤字比率に係る赤字・黒字の構成分析!F$36,"▲", "-")), 2)), NA())</f>
        <v>
#N/A</v>
      </c>
      <c r="C34" s="152">
        <f>
IF(ROUND(VALUE(SUBSTITUTE(連結実質赤字比率に係る赤字・黒字の構成分析!F$36,"▲", "-")), 2) &gt;= 0, ABS(ROUND(VALUE(SUBSTITUTE(連結実質赤字比率に係る赤字・黒字の構成分析!F$36,"▲", "-")), 2)), NA())</f>
        <v>
2.67</v>
      </c>
      <c r="D34" s="152" t="e">
        <f>
IF(ROUND(VALUE(SUBSTITUTE(連結実質赤字比率に係る赤字・黒字の構成分析!G$36,"▲", "-")), 2) &lt; 0, ABS(ROUND(VALUE(SUBSTITUTE(連結実質赤字比率に係る赤字・黒字の構成分析!G$36,"▲", "-")), 2)), NA())</f>
        <v>
#N/A</v>
      </c>
      <c r="E34" s="152">
        <f>
IF(ROUND(VALUE(SUBSTITUTE(連結実質赤字比率に係る赤字・黒字の構成分析!G$36,"▲", "-")), 2) &gt;= 0, ABS(ROUND(VALUE(SUBSTITUTE(連結実質赤字比率に係る赤字・黒字の構成分析!G$36,"▲", "-")), 2)), NA())</f>
        <v>
3.24</v>
      </c>
      <c r="F34" s="152" t="e">
        <f>
IF(ROUND(VALUE(SUBSTITUTE(連結実質赤字比率に係る赤字・黒字の構成分析!H$36,"▲", "-")), 2) &lt; 0, ABS(ROUND(VALUE(SUBSTITUTE(連結実質赤字比率に係る赤字・黒字の構成分析!H$36,"▲", "-")), 2)), NA())</f>
        <v>
#N/A</v>
      </c>
      <c r="G34" s="152">
        <f>
IF(ROUND(VALUE(SUBSTITUTE(連結実質赤字比率に係る赤字・黒字の構成分析!H$36,"▲", "-")), 2) &gt;= 0, ABS(ROUND(VALUE(SUBSTITUTE(連結実質赤字比率に係る赤字・黒字の構成分析!H$36,"▲", "-")), 2)), NA())</f>
        <v>
3.34</v>
      </c>
      <c r="H34" s="152" t="e">
        <f>
IF(ROUND(VALUE(SUBSTITUTE(連結実質赤字比率に係る赤字・黒字の構成分析!I$36,"▲", "-")), 2) &lt; 0, ABS(ROUND(VALUE(SUBSTITUTE(連結実質赤字比率に係る赤字・黒字の構成分析!I$36,"▲", "-")), 2)), NA())</f>
        <v>
#N/A</v>
      </c>
      <c r="I34" s="152">
        <f>
IF(ROUND(VALUE(SUBSTITUTE(連結実質赤字比率に係る赤字・黒字の構成分析!I$36,"▲", "-")), 2) &gt;= 0, ABS(ROUND(VALUE(SUBSTITUTE(連結実質赤字比率に係る赤字・黒字の構成分析!I$36,"▲", "-")), 2)), NA())</f>
        <v>
3.66</v>
      </c>
      <c r="J34" s="152" t="e">
        <f>
IF(ROUND(VALUE(SUBSTITUTE(連結実質赤字比率に係る赤字・黒字の構成分析!J$36,"▲", "-")), 2) &lt; 0, ABS(ROUND(VALUE(SUBSTITUTE(連結実質赤字比率に係る赤字・黒字の構成分析!J$36,"▲", "-")), 2)), NA())</f>
        <v>
#N/A</v>
      </c>
      <c r="K34" s="152">
        <f>
IF(ROUND(VALUE(SUBSTITUTE(連結実質赤字比率に係る赤字・黒字の構成分析!J$36,"▲", "-")), 2) &gt;= 0, ABS(ROUND(VALUE(SUBSTITUTE(連結実質赤字比率に係る赤字・黒字の構成分析!J$36,"▲", "-")), 2)), NA())</f>
        <v>
3.65</v>
      </c>
    </row>
    <row r="35" spans="1:16" x14ac:dyDescent="0.2">
      <c r="A35" s="152" t="str">
        <f>
IF(連結実質赤字比率に係る赤字・黒字の構成分析!C$35="",NA(),連結実質赤字比率に係る赤字・黒字の構成分析!C$35)</f>
        <v>
水道事業会計</v>
      </c>
      <c r="B35" s="152" t="e">
        <f>
IF(ROUND(VALUE(SUBSTITUTE(連結実質赤字比率に係る赤字・黒字の構成分析!F$35,"▲", "-")), 2) &lt; 0, ABS(ROUND(VALUE(SUBSTITUTE(連結実質赤字比率に係る赤字・黒字の構成分析!F$35,"▲", "-")), 2)), NA())</f>
        <v>
#N/A</v>
      </c>
      <c r="C35" s="152">
        <f>
IF(ROUND(VALUE(SUBSTITUTE(連結実質赤字比率に係る赤字・黒字の構成分析!F$35,"▲", "-")), 2) &gt;= 0, ABS(ROUND(VALUE(SUBSTITUTE(連結実質赤字比率に係る赤字・黒字の構成分析!F$35,"▲", "-")), 2)), NA())</f>
        <v>
2.9</v>
      </c>
      <c r="D35" s="152" t="e">
        <f>
IF(ROUND(VALUE(SUBSTITUTE(連結実質赤字比率に係る赤字・黒字の構成分析!G$35,"▲", "-")), 2) &lt; 0, ABS(ROUND(VALUE(SUBSTITUTE(連結実質赤字比率に係る赤字・黒字の構成分析!G$35,"▲", "-")), 2)), NA())</f>
        <v>
#N/A</v>
      </c>
      <c r="E35" s="152">
        <f>
IF(ROUND(VALUE(SUBSTITUTE(連結実質赤字比率に係る赤字・黒字の構成分析!G$35,"▲", "-")), 2) &gt;= 0, ABS(ROUND(VALUE(SUBSTITUTE(連結実質赤字比率に係る赤字・黒字の構成分析!G$35,"▲", "-")), 2)), NA())</f>
        <v>
3.68</v>
      </c>
      <c r="F35" s="152" t="e">
        <f>
IF(ROUND(VALUE(SUBSTITUTE(連結実質赤字比率に係る赤字・黒字の構成分析!H$35,"▲", "-")), 2) &lt; 0, ABS(ROUND(VALUE(SUBSTITUTE(連結実質赤字比率に係る赤字・黒字の構成分析!H$35,"▲", "-")), 2)), NA())</f>
        <v>
#N/A</v>
      </c>
      <c r="G35" s="152">
        <f>
IF(ROUND(VALUE(SUBSTITUTE(連結実質赤字比率に係る赤字・黒字の構成分析!H$35,"▲", "-")), 2) &gt;= 0, ABS(ROUND(VALUE(SUBSTITUTE(連結実質赤字比率に係る赤字・黒字の構成分析!H$35,"▲", "-")), 2)), NA())</f>
        <v>
3.82</v>
      </c>
      <c r="H35" s="152" t="e">
        <f>
IF(ROUND(VALUE(SUBSTITUTE(連結実質赤字比率に係る赤字・黒字の構成分析!I$35,"▲", "-")), 2) &lt; 0, ABS(ROUND(VALUE(SUBSTITUTE(連結実質赤字比率に係る赤字・黒字の構成分析!I$35,"▲", "-")), 2)), NA())</f>
        <v>
#N/A</v>
      </c>
      <c r="I35" s="152">
        <f>
IF(ROUND(VALUE(SUBSTITUTE(連結実質赤字比率に係る赤字・黒字の構成分析!I$35,"▲", "-")), 2) &gt;= 0, ABS(ROUND(VALUE(SUBSTITUTE(連結実質赤字比率に係る赤字・黒字の構成分析!I$35,"▲", "-")), 2)), NA())</f>
        <v>
3.69</v>
      </c>
      <c r="J35" s="152" t="e">
        <f>
IF(ROUND(VALUE(SUBSTITUTE(連結実質赤字比率に係る赤字・黒字の構成分析!J$35,"▲", "-")), 2) &lt; 0, ABS(ROUND(VALUE(SUBSTITUTE(連結実質赤字比率に係る赤字・黒字の構成分析!J$35,"▲", "-")), 2)), NA())</f>
        <v>
#N/A</v>
      </c>
      <c r="K35" s="152">
        <f>
IF(ROUND(VALUE(SUBSTITUTE(連結実質赤字比率に係る赤字・黒字の構成分析!J$35,"▲", "-")), 2) &gt;= 0, ABS(ROUND(VALUE(SUBSTITUTE(連結実質赤字比率に係る赤字・黒字の構成分析!J$35,"▲", "-")), 2)), NA())</f>
        <v>
3.93</v>
      </c>
    </row>
    <row r="36" spans="1:16" x14ac:dyDescent="0.2">
      <c r="A36" s="152" t="str">
        <f>
IF(連結実質赤字比率に係る赤字・黒字の構成分析!C$34="",NA(),連結実質赤字比率に係る赤字・黒字の構成分析!C$34)</f>
        <v>
電気事業会計</v>
      </c>
      <c r="B36" s="152" t="e">
        <f>
IF(ROUND(VALUE(SUBSTITUTE(連結実質赤字比率に係る赤字・黒字の構成分析!F$34,"▲", "-")), 2) &lt; 0, ABS(ROUND(VALUE(SUBSTITUTE(連結実質赤字比率に係る赤字・黒字の構成分析!F$34,"▲", "-")), 2)), NA())</f>
        <v>
#N/A</v>
      </c>
      <c r="C36" s="152">
        <f>
IF(ROUND(VALUE(SUBSTITUTE(連結実質赤字比率に係る赤字・黒字の構成分析!F$34,"▲", "-")), 2) &gt;= 0, ABS(ROUND(VALUE(SUBSTITUTE(連結実質赤字比率に係る赤字・黒字の構成分析!F$34,"▲", "-")), 2)), NA())</f>
        <v>
6.65</v>
      </c>
      <c r="D36" s="152" t="e">
        <f>
IF(ROUND(VALUE(SUBSTITUTE(連結実質赤字比率に係る赤字・黒字の構成分析!G$34,"▲", "-")), 2) &lt; 0, ABS(ROUND(VALUE(SUBSTITUTE(連結実質赤字比率に係る赤字・黒字の構成分析!G$34,"▲", "-")), 2)), NA())</f>
        <v>
#N/A</v>
      </c>
      <c r="E36" s="152">
        <f>
IF(ROUND(VALUE(SUBSTITUTE(連結実質赤字比率に係る赤字・黒字の構成分析!G$34,"▲", "-")), 2) &gt;= 0, ABS(ROUND(VALUE(SUBSTITUTE(連結実質赤字比率に係る赤字・黒字の構成分析!G$34,"▲", "-")), 2)), NA())</f>
        <v>
6.99</v>
      </c>
      <c r="F36" s="152" t="e">
        <f>
IF(ROUND(VALUE(SUBSTITUTE(連結実質赤字比率に係る赤字・黒字の構成分析!H$34,"▲", "-")), 2) &lt; 0, ABS(ROUND(VALUE(SUBSTITUTE(連結実質赤字比率に係る赤字・黒字の構成分析!H$34,"▲", "-")), 2)), NA())</f>
        <v>
#N/A</v>
      </c>
      <c r="G36" s="152">
        <f>
IF(ROUND(VALUE(SUBSTITUTE(連結実質赤字比率に係る赤字・黒字の構成分析!H$34,"▲", "-")), 2) &gt;= 0, ABS(ROUND(VALUE(SUBSTITUTE(連結実質赤字比率に係る赤字・黒字の構成分析!H$34,"▲", "-")), 2)), NA())</f>
        <v>
7.32</v>
      </c>
      <c r="H36" s="152" t="e">
        <f>
IF(ROUND(VALUE(SUBSTITUTE(連結実質赤字比率に係る赤字・黒字の構成分析!I$34,"▲", "-")), 2) &lt; 0, ABS(ROUND(VALUE(SUBSTITUTE(連結実質赤字比率に係る赤字・黒字の構成分析!I$34,"▲", "-")), 2)), NA())</f>
        <v>
#N/A</v>
      </c>
      <c r="I36" s="152">
        <f>
IF(ROUND(VALUE(SUBSTITUTE(連結実質赤字比率に係る赤字・黒字の構成分析!I$34,"▲", "-")), 2) &gt;= 0, ABS(ROUND(VALUE(SUBSTITUTE(連結実質赤字比率に係る赤字・黒字の構成分析!I$34,"▲", "-")), 2)), NA())</f>
        <v>
7.32</v>
      </c>
      <c r="J36" s="152" t="e">
        <f>
IF(ROUND(VALUE(SUBSTITUTE(連結実質赤字比率に係る赤字・黒字の構成分析!J$34,"▲", "-")), 2) &lt; 0, ABS(ROUND(VALUE(SUBSTITUTE(連結実質赤字比率に係る赤字・黒字の構成分析!J$34,"▲", "-")), 2)), NA())</f>
        <v>
#N/A</v>
      </c>
      <c r="K36" s="152">
        <f>
IF(ROUND(VALUE(SUBSTITUTE(連結実質赤字比率に係る赤字・黒字の構成分析!J$34,"▲", "-")), 2) &gt;= 0, ABS(ROUND(VALUE(SUBSTITUTE(連結実質赤字比率に係る赤字・黒字の構成分析!J$34,"▲", "-")), 2)), NA())</f>
        <v>
7.7</v>
      </c>
    </row>
    <row r="39" spans="1:16" x14ac:dyDescent="0.2">
      <c r="A39" s="121" t="s">
        <v>
58</v>
      </c>
    </row>
    <row r="40" spans="1:16" x14ac:dyDescent="0.2">
      <c r="A40" s="153"/>
      <c r="B40" s="153" t="str">
        <f>
'実質公債費比率（分子）の構造'!K$44</f>
        <v>
H26</v>
      </c>
      <c r="C40" s="153"/>
      <c r="D40" s="153"/>
      <c r="E40" s="153" t="str">
        <f>
'実質公債費比率（分子）の構造'!L$44</f>
        <v>
H27</v>
      </c>
      <c r="F40" s="153"/>
      <c r="G40" s="153"/>
      <c r="H40" s="153" t="str">
        <f>
'実質公債費比率（分子）の構造'!M$44</f>
        <v>
H28</v>
      </c>
      <c r="I40" s="153"/>
      <c r="J40" s="153"/>
      <c r="K40" s="153" t="str">
        <f>
'実質公債費比率（分子）の構造'!N$44</f>
        <v>
H29</v>
      </c>
      <c r="L40" s="153"/>
      <c r="M40" s="153"/>
      <c r="N40" s="153" t="str">
        <f>
'実質公債費比率（分子）の構造'!O$44</f>
        <v>
H30</v>
      </c>
      <c r="O40" s="153"/>
      <c r="P40" s="153"/>
    </row>
    <row r="41" spans="1:16" x14ac:dyDescent="0.2">
      <c r="A41" s="153"/>
      <c r="B41" s="153" t="s">
        <v>
59</v>
      </c>
      <c r="C41" s="153"/>
      <c r="D41" s="153" t="s">
        <v>
60</v>
      </c>
      <c r="E41" s="153" t="s">
        <v>
59</v>
      </c>
      <c r="F41" s="153"/>
      <c r="G41" s="153" t="s">
        <v>
60</v>
      </c>
      <c r="H41" s="153" t="s">
        <v>
59</v>
      </c>
      <c r="I41" s="153"/>
      <c r="J41" s="153" t="s">
        <v>
60</v>
      </c>
      <c r="K41" s="153" t="s">
        <v>
59</v>
      </c>
      <c r="L41" s="153"/>
      <c r="M41" s="153" t="s">
        <v>
60</v>
      </c>
      <c r="N41" s="153" t="s">
        <v>
59</v>
      </c>
      <c r="O41" s="153"/>
      <c r="P41" s="153" t="s">
        <v>
60</v>
      </c>
    </row>
    <row r="42" spans="1:16" x14ac:dyDescent="0.2">
      <c r="A42" s="153" t="s">
        <v>
61</v>
      </c>
      <c r="B42" s="153"/>
      <c r="C42" s="153"/>
      <c r="D42" s="153">
        <f>
'実質公債費比率（分子）の構造'!K$52</f>
        <v>
60315</v>
      </c>
      <c r="E42" s="153"/>
      <c r="F42" s="153"/>
      <c r="G42" s="153">
        <f>
'実質公債費比率（分子）の構造'!L$52</f>
        <v>
63011</v>
      </c>
      <c r="H42" s="153"/>
      <c r="I42" s="153"/>
      <c r="J42" s="153">
        <f>
'実質公債費比率（分子）の構造'!M$52</f>
        <v>
65092</v>
      </c>
      <c r="K42" s="153"/>
      <c r="L42" s="153"/>
      <c r="M42" s="153">
        <f>
'実質公債費比率（分子）の構造'!N$52</f>
        <v>
66516</v>
      </c>
      <c r="N42" s="153"/>
      <c r="O42" s="153"/>
      <c r="P42" s="153">
        <f>
'実質公債費比率（分子）の構造'!O$52</f>
        <v>
66518</v>
      </c>
    </row>
    <row r="43" spans="1:16" x14ac:dyDescent="0.2">
      <c r="A43" s="153" t="s">
        <v>
62</v>
      </c>
      <c r="B43" s="153">
        <f>
'実質公債費比率（分子）の構造'!K$51</f>
        <v>
10</v>
      </c>
      <c r="C43" s="153"/>
      <c r="D43" s="153"/>
      <c r="E43" s="153">
        <f>
'実質公債費比率（分子）の構造'!L$51</f>
        <v>
4</v>
      </c>
      <c r="F43" s="153"/>
      <c r="G43" s="153"/>
      <c r="H43" s="153">
        <f>
'実質公債費比率（分子）の構造'!M$51</f>
        <v>
2</v>
      </c>
      <c r="I43" s="153"/>
      <c r="J43" s="153"/>
      <c r="K43" s="153">
        <f>
'実質公債費比率（分子）の構造'!N$51</f>
        <v>
1</v>
      </c>
      <c r="L43" s="153"/>
      <c r="M43" s="153"/>
      <c r="N43" s="153">
        <f>
'実質公債費比率（分子）の構造'!O$51</f>
        <v>
1</v>
      </c>
      <c r="O43" s="153"/>
      <c r="P43" s="153"/>
    </row>
    <row r="44" spans="1:16" x14ac:dyDescent="0.2">
      <c r="A44" s="153" t="s">
        <v>
63</v>
      </c>
      <c r="B44" s="153">
        <f>
'実質公債費比率（分子）の構造'!K$50</f>
        <v>
1804</v>
      </c>
      <c r="C44" s="153"/>
      <c r="D44" s="153"/>
      <c r="E44" s="153">
        <f>
'実質公債費比率（分子）の構造'!L$50</f>
        <v>
1827</v>
      </c>
      <c r="F44" s="153"/>
      <c r="G44" s="153"/>
      <c r="H44" s="153">
        <f>
'実質公債費比率（分子）の構造'!M$50</f>
        <v>
1811</v>
      </c>
      <c r="I44" s="153"/>
      <c r="J44" s="153"/>
      <c r="K44" s="153">
        <f>
'実質公債費比率（分子）の構造'!N$50</f>
        <v>
1804</v>
      </c>
      <c r="L44" s="153"/>
      <c r="M44" s="153"/>
      <c r="N44" s="153">
        <f>
'実質公債費比率（分子）の構造'!O$50</f>
        <v>
1802</v>
      </c>
      <c r="O44" s="153"/>
      <c r="P44" s="153"/>
    </row>
    <row r="45" spans="1:16" x14ac:dyDescent="0.2">
      <c r="A45" s="153" t="s">
        <v>
64</v>
      </c>
      <c r="B45" s="153" t="str">
        <f>
'実質公債費比率（分子）の構造'!K$49</f>
        <v>
-</v>
      </c>
      <c r="C45" s="153"/>
      <c r="D45" s="153"/>
      <c r="E45" s="153" t="str">
        <f>
'実質公債費比率（分子）の構造'!L$49</f>
        <v>
-</v>
      </c>
      <c r="F45" s="153"/>
      <c r="G45" s="153"/>
      <c r="H45" s="153" t="str">
        <f>
'実質公債費比率（分子）の構造'!M$49</f>
        <v>
-</v>
      </c>
      <c r="I45" s="153"/>
      <c r="J45" s="153"/>
      <c r="K45" s="153" t="str">
        <f>
'実質公債費比率（分子）の構造'!N$49</f>
        <v>
-</v>
      </c>
      <c r="L45" s="153"/>
      <c r="M45" s="153"/>
      <c r="N45" s="153" t="str">
        <f>
'実質公債費比率（分子）の構造'!O$49</f>
        <v>
-</v>
      </c>
      <c r="O45" s="153"/>
      <c r="P45" s="153"/>
    </row>
    <row r="46" spans="1:16" x14ac:dyDescent="0.2">
      <c r="A46" s="153" t="s">
        <v>
65</v>
      </c>
      <c r="B46" s="153">
        <f>
'実質公債費比率（分子）の構造'!K$48</f>
        <v>
2525</v>
      </c>
      <c r="C46" s="153"/>
      <c r="D46" s="153"/>
      <c r="E46" s="153">
        <f>
'実質公債費比率（分子）の構造'!L$48</f>
        <v>
2430</v>
      </c>
      <c r="F46" s="153"/>
      <c r="G46" s="153"/>
      <c r="H46" s="153">
        <f>
'実質公債費比率（分子）の構造'!M$48</f>
        <v>
2564</v>
      </c>
      <c r="I46" s="153"/>
      <c r="J46" s="153"/>
      <c r="K46" s="153">
        <f>
'実質公債費比率（分子）の構造'!N$48</f>
        <v>
2624</v>
      </c>
      <c r="L46" s="153"/>
      <c r="M46" s="153"/>
      <c r="N46" s="153">
        <f>
'実質公債費比率（分子）の構造'!O$48</f>
        <v>
2675</v>
      </c>
      <c r="O46" s="153"/>
      <c r="P46" s="153"/>
    </row>
    <row r="47" spans="1:16" x14ac:dyDescent="0.2">
      <c r="A47" s="153" t="s">
        <v>
66</v>
      </c>
      <c r="B47" s="153">
        <f>
'実質公債費比率（分子）の構造'!K$47</f>
        <v>
9433</v>
      </c>
      <c r="C47" s="153"/>
      <c r="D47" s="153"/>
      <c r="E47" s="153">
        <f>
'実質公債費比率（分子）の構造'!L$47</f>
        <v>
10767</v>
      </c>
      <c r="F47" s="153"/>
      <c r="G47" s="153"/>
      <c r="H47" s="153">
        <f>
'実質公債費比率（分子）の構造'!M$47</f>
        <v>
12067</v>
      </c>
      <c r="I47" s="153"/>
      <c r="J47" s="153"/>
      <c r="K47" s="153">
        <f>
'実質公債費比率（分子）の構造'!N$47</f>
        <v>
13333</v>
      </c>
      <c r="L47" s="153"/>
      <c r="M47" s="153"/>
      <c r="N47" s="153">
        <f>
'実質公債費比率（分子）の構造'!O$47</f>
        <v>
14600</v>
      </c>
      <c r="O47" s="153"/>
      <c r="P47" s="153"/>
    </row>
    <row r="48" spans="1:16" x14ac:dyDescent="0.2">
      <c r="A48" s="153" t="s">
        <v>
67</v>
      </c>
      <c r="B48" s="153" t="str">
        <f>
'実質公債費比率（分子）の構造'!K$46</f>
        <v>
-</v>
      </c>
      <c r="C48" s="153"/>
      <c r="D48" s="153"/>
      <c r="E48" s="153" t="str">
        <f>
'実質公債費比率（分子）の構造'!L$46</f>
        <v>
-</v>
      </c>
      <c r="F48" s="153"/>
      <c r="G48" s="153"/>
      <c r="H48" s="153" t="str">
        <f>
'実質公債費比率（分子）の構造'!M$46</f>
        <v>
-</v>
      </c>
      <c r="I48" s="153"/>
      <c r="J48" s="153"/>
      <c r="K48" s="153" t="str">
        <f>
'実質公債費比率（分子）の構造'!N$46</f>
        <v>
-</v>
      </c>
      <c r="L48" s="153"/>
      <c r="M48" s="153"/>
      <c r="N48" s="153" t="str">
        <f>
'実質公債費比率（分子）の構造'!O$46</f>
        <v>
-</v>
      </c>
      <c r="O48" s="153"/>
      <c r="P48" s="153"/>
    </row>
    <row r="49" spans="1:16" x14ac:dyDescent="0.2">
      <c r="A49" s="153" t="s">
        <v>
68</v>
      </c>
      <c r="B49" s="153">
        <f>
'実質公債費比率（分子）の構造'!K$45</f>
        <v>
91228</v>
      </c>
      <c r="C49" s="153"/>
      <c r="D49" s="153"/>
      <c r="E49" s="153">
        <f>
'実質公債費比率（分子）の構造'!L$45</f>
        <v>
92018</v>
      </c>
      <c r="F49" s="153"/>
      <c r="G49" s="153"/>
      <c r="H49" s="153">
        <f>
'実質公債費比率（分子）の構造'!M$45</f>
        <v>
92127</v>
      </c>
      <c r="I49" s="153"/>
      <c r="J49" s="153"/>
      <c r="K49" s="153">
        <f>
'実質公債費比率（分子）の構造'!N$45</f>
        <v>
92051</v>
      </c>
      <c r="L49" s="153"/>
      <c r="M49" s="153"/>
      <c r="N49" s="153">
        <f>
'実質公債費比率（分子）の構造'!O$45</f>
        <v>
87873</v>
      </c>
      <c r="O49" s="153"/>
      <c r="P49" s="153"/>
    </row>
    <row r="50" spans="1:16" x14ac:dyDescent="0.2">
      <c r="A50" s="153" t="s">
        <v>
69</v>
      </c>
      <c r="B50" s="153" t="e">
        <f>
NA()</f>
        <v>
#N/A</v>
      </c>
      <c r="C50" s="153">
        <f>
IF(ISNUMBER('実質公債費比率（分子）の構造'!K$53),'実質公債費比率（分子）の構造'!K$53,NA())</f>
        <v>
44685</v>
      </c>
      <c r="D50" s="153" t="e">
        <f>
NA()</f>
        <v>
#N/A</v>
      </c>
      <c r="E50" s="153" t="e">
        <f>
NA()</f>
        <v>
#N/A</v>
      </c>
      <c r="F50" s="153">
        <f>
IF(ISNUMBER('実質公債費比率（分子）の構造'!L$53),'実質公債費比率（分子）の構造'!L$53,NA())</f>
        <v>
44035</v>
      </c>
      <c r="G50" s="153" t="e">
        <f>
NA()</f>
        <v>
#N/A</v>
      </c>
      <c r="H50" s="153" t="e">
        <f>
NA()</f>
        <v>
#N/A</v>
      </c>
      <c r="I50" s="153">
        <f>
IF(ISNUMBER('実質公債費比率（分子）の構造'!M$53),'実質公債費比率（分子）の構造'!M$53,NA())</f>
        <v>
43479</v>
      </c>
      <c r="J50" s="153" t="e">
        <f>
NA()</f>
        <v>
#N/A</v>
      </c>
      <c r="K50" s="153" t="e">
        <f>
NA()</f>
        <v>
#N/A</v>
      </c>
      <c r="L50" s="153">
        <f>
IF(ISNUMBER('実質公債費比率（分子）の構造'!N$53),'実質公債費比率（分子）の構造'!N$53,NA())</f>
        <v>
43297</v>
      </c>
      <c r="M50" s="153" t="e">
        <f>
NA()</f>
        <v>
#N/A</v>
      </c>
      <c r="N50" s="153" t="e">
        <f>
NA()</f>
        <v>
#N/A</v>
      </c>
      <c r="O50" s="153">
        <f>
IF(ISNUMBER('実質公債費比率（分子）の構造'!O$53),'実質公債費比率（分子）の構造'!O$53,NA())</f>
        <v>
40433</v>
      </c>
      <c r="P50" s="153" t="e">
        <f>
NA()</f>
        <v>
#N/A</v>
      </c>
    </row>
    <row r="53" spans="1:16" x14ac:dyDescent="0.2">
      <c r="A53" s="121" t="s">
        <v>
70</v>
      </c>
    </row>
    <row r="54" spans="1:16" x14ac:dyDescent="0.2">
      <c r="A54" s="152"/>
      <c r="B54" s="152" t="str">
        <f>
'将来負担比率（分子）の構造'!I$40</f>
        <v>
H26</v>
      </c>
      <c r="C54" s="152"/>
      <c r="D54" s="152"/>
      <c r="E54" s="152" t="str">
        <f>
'将来負担比率（分子）の構造'!J$40</f>
        <v>
H27</v>
      </c>
      <c r="F54" s="152"/>
      <c r="G54" s="152"/>
      <c r="H54" s="152" t="str">
        <f>
'将来負担比率（分子）の構造'!K$40</f>
        <v>
H28</v>
      </c>
      <c r="I54" s="152"/>
      <c r="J54" s="152"/>
      <c r="K54" s="152" t="str">
        <f>
'将来負担比率（分子）の構造'!L$40</f>
        <v>
H29</v>
      </c>
      <c r="L54" s="152"/>
      <c r="M54" s="152"/>
      <c r="N54" s="152" t="str">
        <f>
'将来負担比率（分子）の構造'!M$40</f>
        <v>
H30</v>
      </c>
      <c r="O54" s="152"/>
      <c r="P54" s="152"/>
    </row>
    <row r="55" spans="1:16" x14ac:dyDescent="0.2">
      <c r="A55" s="152"/>
      <c r="B55" s="152" t="s">
        <v>
71</v>
      </c>
      <c r="C55" s="152"/>
      <c r="D55" s="152" t="s">
        <v>
72</v>
      </c>
      <c r="E55" s="152" t="s">
        <v>
71</v>
      </c>
      <c r="F55" s="152"/>
      <c r="G55" s="152" t="s">
        <v>
72</v>
      </c>
      <c r="H55" s="152" t="s">
        <v>
71</v>
      </c>
      <c r="I55" s="152"/>
      <c r="J55" s="152" t="s">
        <v>
72</v>
      </c>
      <c r="K55" s="152" t="s">
        <v>
71</v>
      </c>
      <c r="L55" s="152"/>
      <c r="M55" s="152" t="s">
        <v>
72</v>
      </c>
      <c r="N55" s="152" t="s">
        <v>
71</v>
      </c>
      <c r="O55" s="152"/>
      <c r="P55" s="152" t="s">
        <v>
72</v>
      </c>
    </row>
    <row r="56" spans="1:16" x14ac:dyDescent="0.2">
      <c r="A56" s="152" t="s">
        <v>
41</v>
      </c>
      <c r="B56" s="152"/>
      <c r="C56" s="152"/>
      <c r="D56" s="152">
        <f>
'将来負担比率（分子）の構造'!I$52</f>
        <v>
804598</v>
      </c>
      <c r="E56" s="152"/>
      <c r="F56" s="152"/>
      <c r="G56" s="152">
        <f>
'将来負担比率（分子）の構造'!J$52</f>
        <v>
813038</v>
      </c>
      <c r="H56" s="152"/>
      <c r="I56" s="152"/>
      <c r="J56" s="152">
        <f>
'将来負担比率（分子）の構造'!K$52</f>
        <v>
809723</v>
      </c>
      <c r="K56" s="152"/>
      <c r="L56" s="152"/>
      <c r="M56" s="152">
        <f>
'将来負担比率（分子）の構造'!L$52</f>
        <v>
822694</v>
      </c>
      <c r="N56" s="152"/>
      <c r="O56" s="152"/>
      <c r="P56" s="152">
        <f>
'将来負担比率（分子）の構造'!M$52</f>
        <v>
822633</v>
      </c>
    </row>
    <row r="57" spans="1:16" x14ac:dyDescent="0.2">
      <c r="A57" s="152" t="s">
        <v>
40</v>
      </c>
      <c r="B57" s="152"/>
      <c r="C57" s="152"/>
      <c r="D57" s="152">
        <f>
'将来負担比率（分子）の構造'!I$51</f>
        <v>
18362</v>
      </c>
      <c r="E57" s="152"/>
      <c r="F57" s="152"/>
      <c r="G57" s="152">
        <f>
'将来負担比率（分子）の構造'!J$51</f>
        <v>
16995</v>
      </c>
      <c r="H57" s="152"/>
      <c r="I57" s="152"/>
      <c r="J57" s="152">
        <f>
'将来負担比率（分子）の構造'!K$51</f>
        <v>
16420</v>
      </c>
      <c r="K57" s="152"/>
      <c r="L57" s="152"/>
      <c r="M57" s="152">
        <f>
'将来負担比率（分子）の構造'!L$51</f>
        <v>
15286</v>
      </c>
      <c r="N57" s="152"/>
      <c r="O57" s="152"/>
      <c r="P57" s="152">
        <f>
'将来負担比率（分子）の構造'!M$51</f>
        <v>
13619</v>
      </c>
    </row>
    <row r="58" spans="1:16" x14ac:dyDescent="0.2">
      <c r="A58" s="152" t="s">
        <v>
39</v>
      </c>
      <c r="B58" s="152"/>
      <c r="C58" s="152"/>
      <c r="D58" s="152">
        <f>
'将来負担比率（分子）の構造'!I$50</f>
        <v>
65217</v>
      </c>
      <c r="E58" s="152"/>
      <c r="F58" s="152"/>
      <c r="G58" s="152">
        <f>
'将来負担比率（分子）の構造'!J$50</f>
        <v>
65796</v>
      </c>
      <c r="H58" s="152"/>
      <c r="I58" s="152"/>
      <c r="J58" s="152">
        <f>
'将来負担比率（分子）の構造'!K$50</f>
        <v>
60732</v>
      </c>
      <c r="K58" s="152"/>
      <c r="L58" s="152"/>
      <c r="M58" s="152">
        <f>
'将来負担比率（分子）の構造'!L$50</f>
        <v>
62359</v>
      </c>
      <c r="N58" s="152"/>
      <c r="O58" s="152"/>
      <c r="P58" s="152">
        <f>
'将来負担比率（分子）の構造'!M$50</f>
        <v>
68534</v>
      </c>
    </row>
    <row r="59" spans="1:16" x14ac:dyDescent="0.2">
      <c r="A59" s="152" t="s">
        <v>
37</v>
      </c>
      <c r="B59" s="152" t="str">
        <f>
'将来負担比率（分子）の構造'!I$49</f>
        <v>
-</v>
      </c>
      <c r="C59" s="152"/>
      <c r="D59" s="152"/>
      <c r="E59" s="152" t="str">
        <f>
'将来負担比率（分子）の構造'!J$49</f>
        <v>
-</v>
      </c>
      <c r="F59" s="152"/>
      <c r="G59" s="152"/>
      <c r="H59" s="152" t="str">
        <f>
'将来負担比率（分子）の構造'!K$49</f>
        <v>
-</v>
      </c>
      <c r="I59" s="152"/>
      <c r="J59" s="152"/>
      <c r="K59" s="152" t="str">
        <f>
'将来負担比率（分子）の構造'!L$49</f>
        <v>
-</v>
      </c>
      <c r="L59" s="152"/>
      <c r="M59" s="152"/>
      <c r="N59" s="152" t="str">
        <f>
'将来負担比率（分子）の構造'!M$49</f>
        <v>
-</v>
      </c>
      <c r="O59" s="152"/>
      <c r="P59" s="152"/>
    </row>
    <row r="60" spans="1:16" x14ac:dyDescent="0.2">
      <c r="A60" s="152" t="s">
        <v>
36</v>
      </c>
      <c r="B60" s="152" t="str">
        <f>
'将来負担比率（分子）の構造'!I$48</f>
        <v>
-</v>
      </c>
      <c r="C60" s="152"/>
      <c r="D60" s="152"/>
      <c r="E60" s="152" t="str">
        <f>
'将来負担比率（分子）の構造'!J$48</f>
        <v>
-</v>
      </c>
      <c r="F60" s="152"/>
      <c r="G60" s="152"/>
      <c r="H60" s="152" t="str">
        <f>
'将来負担比率（分子）の構造'!K$48</f>
        <v>
-</v>
      </c>
      <c r="I60" s="152"/>
      <c r="J60" s="152"/>
      <c r="K60" s="152" t="str">
        <f>
'将来負担比率（分子）の構造'!L$48</f>
        <v>
-</v>
      </c>
      <c r="L60" s="152"/>
      <c r="M60" s="152"/>
      <c r="N60" s="152" t="str">
        <f>
'将来負担比率（分子）の構造'!M$48</f>
        <v>
-</v>
      </c>
      <c r="O60" s="152"/>
      <c r="P60" s="152"/>
    </row>
    <row r="61" spans="1:16" x14ac:dyDescent="0.2">
      <c r="A61" s="152" t="s">
        <v>
34</v>
      </c>
      <c r="B61" s="152">
        <f>
'将来負担比率（分子）の構造'!I$46</f>
        <v>
857</v>
      </c>
      <c r="C61" s="152"/>
      <c r="D61" s="152"/>
      <c r="E61" s="152">
        <f>
'将来負担比率（分子）の構造'!J$46</f>
        <v>
647</v>
      </c>
      <c r="F61" s="152"/>
      <c r="G61" s="152"/>
      <c r="H61" s="152">
        <f>
'将来負担比率（分子）の構造'!K$46</f>
        <v>
1150</v>
      </c>
      <c r="I61" s="152"/>
      <c r="J61" s="152"/>
      <c r="K61" s="152">
        <f>
'将来負担比率（分子）の構造'!L$46</f>
        <v>
904</v>
      </c>
      <c r="L61" s="152"/>
      <c r="M61" s="152"/>
      <c r="N61" s="152">
        <f>
'将来負担比率（分子）の構造'!M$46</f>
        <v>
773</v>
      </c>
      <c r="O61" s="152"/>
      <c r="P61" s="152"/>
    </row>
    <row r="62" spans="1:16" x14ac:dyDescent="0.2">
      <c r="A62" s="152" t="s">
        <v>
33</v>
      </c>
      <c r="B62" s="152">
        <f>
'将来負担比率（分子）の構造'!I$45</f>
        <v>
214253</v>
      </c>
      <c r="C62" s="152"/>
      <c r="D62" s="152"/>
      <c r="E62" s="152">
        <f>
'将来負担比率（分子）の構造'!J$45</f>
        <v>
210709</v>
      </c>
      <c r="F62" s="152"/>
      <c r="G62" s="152"/>
      <c r="H62" s="152">
        <f>
'将来負担比率（分子）の構造'!K$45</f>
        <v>
209020</v>
      </c>
      <c r="I62" s="152"/>
      <c r="J62" s="152"/>
      <c r="K62" s="152">
        <f>
'将来負担比率（分子）の構造'!L$45</f>
        <v>
197117</v>
      </c>
      <c r="L62" s="152"/>
      <c r="M62" s="152"/>
      <c r="N62" s="152">
        <f>
'将来負担比率（分子）の構造'!M$45</f>
        <v>
189910</v>
      </c>
      <c r="O62" s="152"/>
      <c r="P62" s="152"/>
    </row>
    <row r="63" spans="1:16" x14ac:dyDescent="0.2">
      <c r="A63" s="152" t="s">
        <v>
32</v>
      </c>
      <c r="B63" s="152" t="str">
        <f>
'将来負担比率（分子）の構造'!I$44</f>
        <v>
-</v>
      </c>
      <c r="C63" s="152"/>
      <c r="D63" s="152"/>
      <c r="E63" s="152" t="str">
        <f>
'将来負担比率（分子）の構造'!J$44</f>
        <v>
-</v>
      </c>
      <c r="F63" s="152"/>
      <c r="G63" s="152"/>
      <c r="H63" s="152" t="str">
        <f>
'将来負担比率（分子）の構造'!K$44</f>
        <v>
-</v>
      </c>
      <c r="I63" s="152"/>
      <c r="J63" s="152"/>
      <c r="K63" s="152" t="str">
        <f>
'将来負担比率（分子）の構造'!L$44</f>
        <v>
-</v>
      </c>
      <c r="L63" s="152"/>
      <c r="M63" s="152"/>
      <c r="N63" s="152" t="str">
        <f>
'将来負担比率（分子）の構造'!M$44</f>
        <v>
-</v>
      </c>
      <c r="O63" s="152"/>
      <c r="P63" s="152"/>
    </row>
    <row r="64" spans="1:16" x14ac:dyDescent="0.2">
      <c r="A64" s="152" t="s">
        <v>
31</v>
      </c>
      <c r="B64" s="152">
        <f>
'将来負担比率（分子）の構造'!I$43</f>
        <v>
25014</v>
      </c>
      <c r="C64" s="152"/>
      <c r="D64" s="152"/>
      <c r="E64" s="152">
        <f>
'将来負担比率（分子）の構造'!J$43</f>
        <v>
23575</v>
      </c>
      <c r="F64" s="152"/>
      <c r="G64" s="152"/>
      <c r="H64" s="152">
        <f>
'将来負担比率（分子）の構造'!K$43</f>
        <v>
22524</v>
      </c>
      <c r="I64" s="152"/>
      <c r="J64" s="152"/>
      <c r="K64" s="152">
        <f>
'将来負担比率（分子）の構造'!L$43</f>
        <v>
21249</v>
      </c>
      <c r="L64" s="152"/>
      <c r="M64" s="152"/>
      <c r="N64" s="152">
        <f>
'将来負担比率（分子）の構造'!M$43</f>
        <v>
19636</v>
      </c>
      <c r="O64" s="152"/>
      <c r="P64" s="152"/>
    </row>
    <row r="65" spans="1:16" x14ac:dyDescent="0.2">
      <c r="A65" s="152" t="s">
        <v>
30</v>
      </c>
      <c r="B65" s="152">
        <f>
'将来負担比率（分子）の構造'!I$42</f>
        <v>
14634</v>
      </c>
      <c r="C65" s="152"/>
      <c r="D65" s="152"/>
      <c r="E65" s="152">
        <f>
'将来負担比率（分子）の構造'!J$42</f>
        <v>
11912</v>
      </c>
      <c r="F65" s="152"/>
      <c r="G65" s="152"/>
      <c r="H65" s="152">
        <f>
'将来負担比率（分子）の構造'!K$42</f>
        <v>
9321</v>
      </c>
      <c r="I65" s="152"/>
      <c r="J65" s="152"/>
      <c r="K65" s="152">
        <f>
'将来負担比率（分子）の構造'!L$42</f>
        <v>
6729</v>
      </c>
      <c r="L65" s="152"/>
      <c r="M65" s="152"/>
      <c r="N65" s="152">
        <f>
'将来負担比率（分子）の構造'!M$42</f>
        <v>
4181</v>
      </c>
      <c r="O65" s="152"/>
      <c r="P65" s="152"/>
    </row>
    <row r="66" spans="1:16" x14ac:dyDescent="0.2">
      <c r="A66" s="152" t="s">
        <v>
29</v>
      </c>
      <c r="B66" s="152">
        <f>
'将来負担比率（分子）の構造'!I$41</f>
        <v>
1227225</v>
      </c>
      <c r="C66" s="152"/>
      <c r="D66" s="152"/>
      <c r="E66" s="152">
        <f>
'将来負担比率（分子）の構造'!J$41</f>
        <v>
1239801</v>
      </c>
      <c r="F66" s="152"/>
      <c r="G66" s="152"/>
      <c r="H66" s="152">
        <f>
'将来負担比率（分子）の構造'!K$41</f>
        <v>
1247880</v>
      </c>
      <c r="I66" s="152"/>
      <c r="J66" s="152"/>
      <c r="K66" s="152">
        <f>
'将来負担比率（分子）の構造'!L$41</f>
        <v>
1278393</v>
      </c>
      <c r="L66" s="152"/>
      <c r="M66" s="152"/>
      <c r="N66" s="152">
        <f>
'将来負担比率（分子）の構造'!M$41</f>
        <v>
1299416</v>
      </c>
      <c r="O66" s="152"/>
      <c r="P66" s="152"/>
    </row>
    <row r="67" spans="1:16" x14ac:dyDescent="0.2">
      <c r="A67" s="152" t="s">
        <v>
73</v>
      </c>
      <c r="B67" s="152" t="e">
        <f>
NA()</f>
        <v>
#N/A</v>
      </c>
      <c r="C67" s="152">
        <f>
IF(ISNUMBER('将来負担比率（分子）の構造'!I$53), IF('将来負担比率（分子）の構造'!I$53 &lt; 0, 0, '将来負担比率（分子）の構造'!I$53), NA())</f>
        <v>
593806</v>
      </c>
      <c r="D67" s="152" t="e">
        <f>
NA()</f>
        <v>
#N/A</v>
      </c>
      <c r="E67" s="152" t="e">
        <f>
NA()</f>
        <v>
#N/A</v>
      </c>
      <c r="F67" s="152">
        <f>
IF(ISNUMBER('将来負担比率（分子）の構造'!J$53), IF('将来負担比率（分子）の構造'!J$53 &lt; 0, 0, '将来負担比率（分子）の構造'!J$53), NA())</f>
        <v>
590815</v>
      </c>
      <c r="G67" s="152" t="e">
        <f>
NA()</f>
        <v>
#N/A</v>
      </c>
      <c r="H67" s="152" t="e">
        <f>
NA()</f>
        <v>
#N/A</v>
      </c>
      <c r="I67" s="152">
        <f>
IF(ISNUMBER('将来負担比率（分子）の構造'!K$53), IF('将来負担比率（分子）の構造'!K$53 &lt; 0, 0, '将来負担比率（分子）の構造'!K$53), NA())</f>
        <v>
603020</v>
      </c>
      <c r="J67" s="152" t="e">
        <f>
NA()</f>
        <v>
#N/A</v>
      </c>
      <c r="K67" s="152" t="e">
        <f>
NA()</f>
        <v>
#N/A</v>
      </c>
      <c r="L67" s="152">
        <f>
IF(ISNUMBER('将来負担比率（分子）の構造'!L$53), IF('将来負担比率（分子）の構造'!L$53 &lt; 0, 0, '将来負担比率（分子）の構造'!L$53), NA())</f>
        <v>
604052</v>
      </c>
      <c r="M67" s="152" t="e">
        <f>
NA()</f>
        <v>
#N/A</v>
      </c>
      <c r="N67" s="152" t="e">
        <f>
NA()</f>
        <v>
#N/A</v>
      </c>
      <c r="O67" s="152">
        <f>
IF(ISNUMBER('将来負担比率（分子）の構造'!M$53), IF('将来負担比率（分子）の構造'!M$53 &lt; 0, 0, '将来負担比率（分子）の構造'!M$53), NA())</f>
        <v>
609130</v>
      </c>
      <c r="P67" s="152" t="e">
        <f>
NA()</f>
        <v>
#N/A</v>
      </c>
    </row>
    <row r="70" spans="1:16" x14ac:dyDescent="0.2">
      <c r="A70" s="154" t="s">
        <v>
74</v>
      </c>
      <c r="B70" s="154"/>
      <c r="C70" s="154"/>
      <c r="D70" s="154"/>
      <c r="E70" s="154"/>
      <c r="F70" s="154"/>
    </row>
    <row r="71" spans="1:16" x14ac:dyDescent="0.2">
      <c r="A71" s="155"/>
      <c r="B71" s="155" t="str">
        <f>
基金残高に係る経年分析!F54</f>
        <v>
H28</v>
      </c>
      <c r="C71" s="155" t="str">
        <f>
基金残高に係る経年分析!G54</f>
        <v>
H29</v>
      </c>
      <c r="D71" s="155" t="str">
        <f>
基金残高に係る経年分析!H54</f>
        <v>
H30</v>
      </c>
    </row>
    <row r="72" spans="1:16" x14ac:dyDescent="0.2">
      <c r="A72" s="155" t="s">
        <v>
75</v>
      </c>
      <c r="B72" s="156">
        <f>
基金残高に係る経年分析!F55</f>
        <v>
9022</v>
      </c>
      <c r="C72" s="156">
        <f>
基金残高に係る経年分析!G55</f>
        <v>
10669</v>
      </c>
      <c r="D72" s="156">
        <f>
基金残高に係る経年分析!H55</f>
        <v>
13762</v>
      </c>
    </row>
    <row r="73" spans="1:16" x14ac:dyDescent="0.2">
      <c r="A73" s="155" t="s">
        <v>
76</v>
      </c>
      <c r="B73" s="156">
        <f>
基金残高に係る経年分析!F56</f>
        <v>
6924</v>
      </c>
      <c r="C73" s="156">
        <f>
基金残高に係る経年分析!G56</f>
        <v>
2328</v>
      </c>
      <c r="D73" s="156">
        <f>
基金残高に係る経年分析!H56</f>
        <v>
28</v>
      </c>
    </row>
    <row r="74" spans="1:16" x14ac:dyDescent="0.2">
      <c r="A74" s="155" t="s">
        <v>
77</v>
      </c>
      <c r="B74" s="156">
        <f>
基金残高に係る経年分析!F57</f>
        <v>
24119</v>
      </c>
      <c r="C74" s="156">
        <f>
基金残高に係る経年分析!G57</f>
        <v>
20782</v>
      </c>
      <c r="D74" s="156">
        <f>
基金残高に係る経年分析!H57</f>
        <v>
19674</v>
      </c>
    </row>
  </sheetData>
  <sheetProtection algorithmName="SHA-512" hashValue="Tbsk7+reZbmFTUzX6f+EPIuVlh55ZBhKuYt4NZkIuxsIDjEH8qDiFg+Jmbg6hWihxXnGHec03e/Jnkk84wHvGA==" saltValue="IwSbVQ+ZxhrlB96DtaRb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
184</v>
      </c>
      <c r="DD1" s="698"/>
      <c r="DE1" s="698"/>
      <c r="DF1" s="698"/>
      <c r="DG1" s="698"/>
      <c r="DH1" s="698"/>
      <c r="DI1" s="699"/>
      <c r="DK1" s="697" t="s">
        <v>
185</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
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
187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
188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
189</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
1</v>
      </c>
      <c r="C4" s="668"/>
      <c r="D4" s="668"/>
      <c r="E4" s="668"/>
      <c r="F4" s="668"/>
      <c r="G4" s="668"/>
      <c r="H4" s="668"/>
      <c r="I4" s="668"/>
      <c r="J4" s="668"/>
      <c r="K4" s="668"/>
      <c r="L4" s="668"/>
      <c r="M4" s="668"/>
      <c r="N4" s="668"/>
      <c r="O4" s="668"/>
      <c r="P4" s="668"/>
      <c r="Q4" s="669"/>
      <c r="R4" s="667" t="s">
        <v>
190</v>
      </c>
      <c r="S4" s="668"/>
      <c r="T4" s="668"/>
      <c r="U4" s="668"/>
      <c r="V4" s="668"/>
      <c r="W4" s="668"/>
      <c r="X4" s="668"/>
      <c r="Y4" s="669"/>
      <c r="Z4" s="667" t="s">
        <v>
191</v>
      </c>
      <c r="AA4" s="668"/>
      <c r="AB4" s="668"/>
      <c r="AC4" s="669"/>
      <c r="AD4" s="667" t="s">
        <v>
192</v>
      </c>
      <c r="AE4" s="668"/>
      <c r="AF4" s="668"/>
      <c r="AG4" s="668"/>
      <c r="AH4" s="668"/>
      <c r="AI4" s="668"/>
      <c r="AJ4" s="668"/>
      <c r="AK4" s="669"/>
      <c r="AL4" s="667" t="s">
        <v>
191</v>
      </c>
      <c r="AM4" s="668"/>
      <c r="AN4" s="668"/>
      <c r="AO4" s="669"/>
      <c r="AP4" s="700" t="s">
        <v>
193</v>
      </c>
      <c r="AQ4" s="700"/>
      <c r="AR4" s="700"/>
      <c r="AS4" s="700"/>
      <c r="AT4" s="700"/>
      <c r="AU4" s="700"/>
      <c r="AV4" s="700"/>
      <c r="AW4" s="700"/>
      <c r="AX4" s="700"/>
      <c r="AY4" s="700"/>
      <c r="AZ4" s="700"/>
      <c r="BA4" s="700"/>
      <c r="BB4" s="700"/>
      <c r="BC4" s="700"/>
      <c r="BD4" s="700" t="s">
        <v>
194</v>
      </c>
      <c r="BE4" s="700"/>
      <c r="BF4" s="700"/>
      <c r="BG4" s="700"/>
      <c r="BH4" s="700"/>
      <c r="BI4" s="700"/>
      <c r="BJ4" s="700"/>
      <c r="BK4" s="700"/>
      <c r="BL4" s="700" t="s">
        <v>
191</v>
      </c>
      <c r="BM4" s="700"/>
      <c r="BN4" s="700"/>
      <c r="BO4" s="700"/>
      <c r="BP4" s="700" t="s">
        <v>
195</v>
      </c>
      <c r="BQ4" s="700"/>
      <c r="BR4" s="700"/>
      <c r="BS4" s="700"/>
      <c r="BT4" s="700"/>
      <c r="BU4" s="700"/>
      <c r="BV4" s="700"/>
      <c r="BW4" s="700"/>
      <c r="BY4" s="667" t="s">
        <v>
196</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
197</v>
      </c>
      <c r="C5" s="665"/>
      <c r="D5" s="665"/>
      <c r="E5" s="665"/>
      <c r="F5" s="665"/>
      <c r="G5" s="665"/>
      <c r="H5" s="665"/>
      <c r="I5" s="665"/>
      <c r="J5" s="665"/>
      <c r="K5" s="665"/>
      <c r="L5" s="665"/>
      <c r="M5" s="665"/>
      <c r="N5" s="665"/>
      <c r="O5" s="665"/>
      <c r="P5" s="665"/>
      <c r="Q5" s="666"/>
      <c r="R5" s="676">
        <v>
284336542</v>
      </c>
      <c r="S5" s="677"/>
      <c r="T5" s="677"/>
      <c r="U5" s="677"/>
      <c r="V5" s="677"/>
      <c r="W5" s="677"/>
      <c r="X5" s="677"/>
      <c r="Y5" s="678"/>
      <c r="Z5" s="695">
        <v>
39.1</v>
      </c>
      <c r="AA5" s="695"/>
      <c r="AB5" s="695"/>
      <c r="AC5" s="695"/>
      <c r="AD5" s="696">
        <v>
237798629</v>
      </c>
      <c r="AE5" s="696"/>
      <c r="AF5" s="696"/>
      <c r="AG5" s="696"/>
      <c r="AH5" s="696"/>
      <c r="AI5" s="696"/>
      <c r="AJ5" s="696"/>
      <c r="AK5" s="696"/>
      <c r="AL5" s="679">
        <v>
59.4</v>
      </c>
      <c r="AM5" s="680"/>
      <c r="AN5" s="680"/>
      <c r="AO5" s="683"/>
      <c r="AP5" s="664" t="s">
        <v>
198</v>
      </c>
      <c r="AQ5" s="665"/>
      <c r="AR5" s="665"/>
      <c r="AS5" s="665"/>
      <c r="AT5" s="665"/>
      <c r="AU5" s="665"/>
      <c r="AV5" s="665"/>
      <c r="AW5" s="665"/>
      <c r="AX5" s="665"/>
      <c r="AY5" s="665"/>
      <c r="AZ5" s="665"/>
      <c r="BA5" s="665"/>
      <c r="BB5" s="665"/>
      <c r="BC5" s="666"/>
      <c r="BD5" s="595">
        <v>
284316635</v>
      </c>
      <c r="BE5" s="596"/>
      <c r="BF5" s="596"/>
      <c r="BG5" s="596"/>
      <c r="BH5" s="596"/>
      <c r="BI5" s="596"/>
      <c r="BJ5" s="596"/>
      <c r="BK5" s="597"/>
      <c r="BL5" s="684">
        <v>
100</v>
      </c>
      <c r="BM5" s="684"/>
      <c r="BN5" s="684"/>
      <c r="BO5" s="684"/>
      <c r="BP5" s="685">
        <v>
2333067</v>
      </c>
      <c r="BQ5" s="685"/>
      <c r="BR5" s="685"/>
      <c r="BS5" s="685"/>
      <c r="BT5" s="685"/>
      <c r="BU5" s="685"/>
      <c r="BV5" s="685"/>
      <c r="BW5" s="688"/>
      <c r="BY5" s="667" t="s">
        <v>
193</v>
      </c>
      <c r="BZ5" s="668"/>
      <c r="CA5" s="668"/>
      <c r="CB5" s="668"/>
      <c r="CC5" s="668"/>
      <c r="CD5" s="668"/>
      <c r="CE5" s="668"/>
      <c r="CF5" s="668"/>
      <c r="CG5" s="668"/>
      <c r="CH5" s="668"/>
      <c r="CI5" s="668"/>
      <c r="CJ5" s="668"/>
      <c r="CK5" s="668"/>
      <c r="CL5" s="669"/>
      <c r="CM5" s="667" t="s">
        <v>
199</v>
      </c>
      <c r="CN5" s="668"/>
      <c r="CO5" s="668"/>
      <c r="CP5" s="668"/>
      <c r="CQ5" s="668"/>
      <c r="CR5" s="668"/>
      <c r="CS5" s="668"/>
      <c r="CT5" s="669"/>
      <c r="CU5" s="667" t="s">
        <v>
191</v>
      </c>
      <c r="CV5" s="668"/>
      <c r="CW5" s="668"/>
      <c r="CX5" s="669"/>
      <c r="CY5" s="667" t="s">
        <v>
200</v>
      </c>
      <c r="CZ5" s="668"/>
      <c r="DA5" s="668"/>
      <c r="DB5" s="668"/>
      <c r="DC5" s="668"/>
      <c r="DD5" s="668"/>
      <c r="DE5" s="668"/>
      <c r="DF5" s="668"/>
      <c r="DG5" s="668"/>
      <c r="DH5" s="668"/>
      <c r="DI5" s="668"/>
      <c r="DJ5" s="668"/>
      <c r="DK5" s="669"/>
      <c r="DL5" s="667" t="s">
        <v>
201</v>
      </c>
      <c r="DM5" s="668"/>
      <c r="DN5" s="668"/>
      <c r="DO5" s="668"/>
      <c r="DP5" s="668"/>
      <c r="DQ5" s="668"/>
      <c r="DR5" s="668"/>
      <c r="DS5" s="668"/>
      <c r="DT5" s="668"/>
      <c r="DU5" s="668"/>
      <c r="DV5" s="668"/>
      <c r="DW5" s="668"/>
      <c r="DX5" s="669"/>
    </row>
    <row r="6" spans="2:138" ht="11.25" customHeight="1" x14ac:dyDescent="0.2">
      <c r="B6" s="592" t="s">
        <v>
202</v>
      </c>
      <c r="C6" s="593"/>
      <c r="D6" s="593"/>
      <c r="E6" s="593"/>
      <c r="F6" s="593"/>
      <c r="G6" s="593"/>
      <c r="H6" s="593"/>
      <c r="I6" s="593"/>
      <c r="J6" s="593"/>
      <c r="K6" s="593"/>
      <c r="L6" s="593"/>
      <c r="M6" s="593"/>
      <c r="N6" s="593"/>
      <c r="O6" s="593"/>
      <c r="P6" s="593"/>
      <c r="Q6" s="594"/>
      <c r="R6" s="595">
        <v>
35420155</v>
      </c>
      <c r="S6" s="596"/>
      <c r="T6" s="596"/>
      <c r="U6" s="596"/>
      <c r="V6" s="596"/>
      <c r="W6" s="596"/>
      <c r="X6" s="596"/>
      <c r="Y6" s="597"/>
      <c r="Z6" s="684">
        <v>
4.9000000000000004</v>
      </c>
      <c r="AA6" s="684"/>
      <c r="AB6" s="684"/>
      <c r="AC6" s="684"/>
      <c r="AD6" s="685">
        <v>
35420155</v>
      </c>
      <c r="AE6" s="685"/>
      <c r="AF6" s="685"/>
      <c r="AG6" s="685"/>
      <c r="AH6" s="685"/>
      <c r="AI6" s="685"/>
      <c r="AJ6" s="685"/>
      <c r="AK6" s="685"/>
      <c r="AL6" s="598">
        <v>
8.8000000000000007</v>
      </c>
      <c r="AM6" s="686"/>
      <c r="AN6" s="686"/>
      <c r="AO6" s="687"/>
      <c r="AP6" s="592" t="s">
        <v>
203</v>
      </c>
      <c r="AQ6" s="593"/>
      <c r="AR6" s="593"/>
      <c r="AS6" s="593"/>
      <c r="AT6" s="593"/>
      <c r="AU6" s="593"/>
      <c r="AV6" s="593"/>
      <c r="AW6" s="593"/>
      <c r="AX6" s="593"/>
      <c r="AY6" s="593"/>
      <c r="AZ6" s="593"/>
      <c r="BA6" s="593"/>
      <c r="BB6" s="593"/>
      <c r="BC6" s="594"/>
      <c r="BD6" s="595">
        <v>
284316635</v>
      </c>
      <c r="BE6" s="596"/>
      <c r="BF6" s="596"/>
      <c r="BG6" s="596"/>
      <c r="BH6" s="596"/>
      <c r="BI6" s="596"/>
      <c r="BJ6" s="596"/>
      <c r="BK6" s="597"/>
      <c r="BL6" s="684">
        <v>
100</v>
      </c>
      <c r="BM6" s="684"/>
      <c r="BN6" s="684"/>
      <c r="BO6" s="684"/>
      <c r="BP6" s="685">
        <v>
2333067</v>
      </c>
      <c r="BQ6" s="685"/>
      <c r="BR6" s="685"/>
      <c r="BS6" s="685"/>
      <c r="BT6" s="685"/>
      <c r="BU6" s="685"/>
      <c r="BV6" s="685"/>
      <c r="BW6" s="688"/>
      <c r="BY6" s="664" t="s">
        <v>
204</v>
      </c>
      <c r="BZ6" s="665"/>
      <c r="CA6" s="665"/>
      <c r="CB6" s="665"/>
      <c r="CC6" s="665"/>
      <c r="CD6" s="665"/>
      <c r="CE6" s="665"/>
      <c r="CF6" s="665"/>
      <c r="CG6" s="665"/>
      <c r="CH6" s="665"/>
      <c r="CI6" s="665"/>
      <c r="CJ6" s="665"/>
      <c r="CK6" s="665"/>
      <c r="CL6" s="666"/>
      <c r="CM6" s="595">
        <v>
1450672</v>
      </c>
      <c r="CN6" s="596"/>
      <c r="CO6" s="596"/>
      <c r="CP6" s="596"/>
      <c r="CQ6" s="596"/>
      <c r="CR6" s="596"/>
      <c r="CS6" s="596"/>
      <c r="CT6" s="597"/>
      <c r="CU6" s="684">
        <v>
0.2</v>
      </c>
      <c r="CV6" s="684"/>
      <c r="CW6" s="684"/>
      <c r="CX6" s="684"/>
      <c r="CY6" s="601">
        <v>
2046</v>
      </c>
      <c r="CZ6" s="596"/>
      <c r="DA6" s="596"/>
      <c r="DB6" s="596"/>
      <c r="DC6" s="596"/>
      <c r="DD6" s="596"/>
      <c r="DE6" s="596"/>
      <c r="DF6" s="596"/>
      <c r="DG6" s="596"/>
      <c r="DH6" s="596"/>
      <c r="DI6" s="596"/>
      <c r="DJ6" s="596"/>
      <c r="DK6" s="597"/>
      <c r="DL6" s="601">
        <v>
1450529</v>
      </c>
      <c r="DM6" s="596"/>
      <c r="DN6" s="596"/>
      <c r="DO6" s="596"/>
      <c r="DP6" s="596"/>
      <c r="DQ6" s="596"/>
      <c r="DR6" s="596"/>
      <c r="DS6" s="596"/>
      <c r="DT6" s="596"/>
      <c r="DU6" s="596"/>
      <c r="DV6" s="596"/>
      <c r="DW6" s="596"/>
      <c r="DX6" s="690"/>
    </row>
    <row r="7" spans="2:138" ht="11.25" customHeight="1" x14ac:dyDescent="0.2">
      <c r="B7" s="592" t="s">
        <v>
205</v>
      </c>
      <c r="C7" s="593"/>
      <c r="D7" s="593"/>
      <c r="E7" s="593"/>
      <c r="F7" s="593"/>
      <c r="G7" s="593"/>
      <c r="H7" s="593"/>
      <c r="I7" s="593"/>
      <c r="J7" s="593"/>
      <c r="K7" s="593"/>
      <c r="L7" s="593"/>
      <c r="M7" s="593"/>
      <c r="N7" s="593"/>
      <c r="O7" s="593"/>
      <c r="P7" s="593"/>
      <c r="Q7" s="594"/>
      <c r="R7" s="595">
        <v>
2756759</v>
      </c>
      <c r="S7" s="596"/>
      <c r="T7" s="596"/>
      <c r="U7" s="596"/>
      <c r="V7" s="596"/>
      <c r="W7" s="596"/>
      <c r="X7" s="596"/>
      <c r="Y7" s="597"/>
      <c r="Z7" s="684">
        <v>
0.4</v>
      </c>
      <c r="AA7" s="684"/>
      <c r="AB7" s="684"/>
      <c r="AC7" s="684"/>
      <c r="AD7" s="685">
        <v>
2756759</v>
      </c>
      <c r="AE7" s="685"/>
      <c r="AF7" s="685"/>
      <c r="AG7" s="685"/>
      <c r="AH7" s="685"/>
      <c r="AI7" s="685"/>
      <c r="AJ7" s="685"/>
      <c r="AK7" s="685"/>
      <c r="AL7" s="598">
        <v>
0.7</v>
      </c>
      <c r="AM7" s="686"/>
      <c r="AN7" s="686"/>
      <c r="AO7" s="687"/>
      <c r="AP7" s="592" t="s">
        <v>
206</v>
      </c>
      <c r="AQ7" s="593"/>
      <c r="AR7" s="593"/>
      <c r="AS7" s="593"/>
      <c r="AT7" s="593"/>
      <c r="AU7" s="593"/>
      <c r="AV7" s="593"/>
      <c r="AW7" s="593"/>
      <c r="AX7" s="593"/>
      <c r="AY7" s="593"/>
      <c r="AZ7" s="593"/>
      <c r="BA7" s="593"/>
      <c r="BB7" s="593"/>
      <c r="BC7" s="594"/>
      <c r="BD7" s="595">
        <v>
83909102</v>
      </c>
      <c r="BE7" s="596"/>
      <c r="BF7" s="596"/>
      <c r="BG7" s="596"/>
      <c r="BH7" s="596"/>
      <c r="BI7" s="596"/>
      <c r="BJ7" s="596"/>
      <c r="BK7" s="597"/>
      <c r="BL7" s="684">
        <v>
29.5</v>
      </c>
      <c r="BM7" s="684"/>
      <c r="BN7" s="684"/>
      <c r="BO7" s="684"/>
      <c r="BP7" s="685">
        <v>
2333067</v>
      </c>
      <c r="BQ7" s="685"/>
      <c r="BR7" s="685"/>
      <c r="BS7" s="685"/>
      <c r="BT7" s="685"/>
      <c r="BU7" s="685"/>
      <c r="BV7" s="685"/>
      <c r="BW7" s="688"/>
      <c r="BY7" s="592" t="s">
        <v>
207</v>
      </c>
      <c r="BZ7" s="593"/>
      <c r="CA7" s="593"/>
      <c r="CB7" s="593"/>
      <c r="CC7" s="593"/>
      <c r="CD7" s="593"/>
      <c r="CE7" s="593"/>
      <c r="CF7" s="593"/>
      <c r="CG7" s="593"/>
      <c r="CH7" s="593"/>
      <c r="CI7" s="593"/>
      <c r="CJ7" s="593"/>
      <c r="CK7" s="593"/>
      <c r="CL7" s="594"/>
      <c r="CM7" s="595">
        <v>
32532939</v>
      </c>
      <c r="CN7" s="596"/>
      <c r="CO7" s="596"/>
      <c r="CP7" s="596"/>
      <c r="CQ7" s="596"/>
      <c r="CR7" s="596"/>
      <c r="CS7" s="596"/>
      <c r="CT7" s="597"/>
      <c r="CU7" s="684">
        <v>
4.5</v>
      </c>
      <c r="CV7" s="684"/>
      <c r="CW7" s="684"/>
      <c r="CX7" s="684"/>
      <c r="CY7" s="601">
        <v>
2255120</v>
      </c>
      <c r="CZ7" s="596"/>
      <c r="DA7" s="596"/>
      <c r="DB7" s="596"/>
      <c r="DC7" s="596"/>
      <c r="DD7" s="596"/>
      <c r="DE7" s="596"/>
      <c r="DF7" s="596"/>
      <c r="DG7" s="596"/>
      <c r="DH7" s="596"/>
      <c r="DI7" s="596"/>
      <c r="DJ7" s="596"/>
      <c r="DK7" s="597"/>
      <c r="DL7" s="601">
        <v>
26857323</v>
      </c>
      <c r="DM7" s="596"/>
      <c r="DN7" s="596"/>
      <c r="DO7" s="596"/>
      <c r="DP7" s="596"/>
      <c r="DQ7" s="596"/>
      <c r="DR7" s="596"/>
      <c r="DS7" s="596"/>
      <c r="DT7" s="596"/>
      <c r="DU7" s="596"/>
      <c r="DV7" s="596"/>
      <c r="DW7" s="596"/>
      <c r="DX7" s="690"/>
    </row>
    <row r="8" spans="2:138" ht="11.25" customHeight="1" x14ac:dyDescent="0.2">
      <c r="B8" s="592" t="s">
        <v>
208</v>
      </c>
      <c r="C8" s="593"/>
      <c r="D8" s="593"/>
      <c r="E8" s="593"/>
      <c r="F8" s="593"/>
      <c r="G8" s="593"/>
      <c r="H8" s="593"/>
      <c r="I8" s="593"/>
      <c r="J8" s="593"/>
      <c r="K8" s="593"/>
      <c r="L8" s="593"/>
      <c r="M8" s="593"/>
      <c r="N8" s="593"/>
      <c r="O8" s="593"/>
      <c r="P8" s="593"/>
      <c r="Q8" s="594"/>
      <c r="R8" s="595" t="s">
        <v>
128</v>
      </c>
      <c r="S8" s="596"/>
      <c r="T8" s="596"/>
      <c r="U8" s="596"/>
      <c r="V8" s="596"/>
      <c r="W8" s="596"/>
      <c r="X8" s="596"/>
      <c r="Y8" s="597"/>
      <c r="Z8" s="684" t="s">
        <v>
138</v>
      </c>
      <c r="AA8" s="684"/>
      <c r="AB8" s="684"/>
      <c r="AC8" s="684"/>
      <c r="AD8" s="685" t="s">
        <v>
138</v>
      </c>
      <c r="AE8" s="685"/>
      <c r="AF8" s="685"/>
      <c r="AG8" s="685"/>
      <c r="AH8" s="685"/>
      <c r="AI8" s="685"/>
      <c r="AJ8" s="685"/>
      <c r="AK8" s="685"/>
      <c r="AL8" s="598" t="s">
        <v>
138</v>
      </c>
      <c r="AM8" s="686"/>
      <c r="AN8" s="686"/>
      <c r="AO8" s="687"/>
      <c r="AP8" s="592" t="s">
        <v>
209</v>
      </c>
      <c r="AQ8" s="593"/>
      <c r="AR8" s="593"/>
      <c r="AS8" s="593"/>
      <c r="AT8" s="593"/>
      <c r="AU8" s="593"/>
      <c r="AV8" s="593"/>
      <c r="AW8" s="593"/>
      <c r="AX8" s="593"/>
      <c r="AY8" s="593"/>
      <c r="AZ8" s="593"/>
      <c r="BA8" s="593"/>
      <c r="BB8" s="593"/>
      <c r="BC8" s="594"/>
      <c r="BD8" s="595">
        <v>
2205104</v>
      </c>
      <c r="BE8" s="596"/>
      <c r="BF8" s="596"/>
      <c r="BG8" s="596"/>
      <c r="BH8" s="596"/>
      <c r="BI8" s="596"/>
      <c r="BJ8" s="596"/>
      <c r="BK8" s="597"/>
      <c r="BL8" s="684">
        <v>
0.8</v>
      </c>
      <c r="BM8" s="684"/>
      <c r="BN8" s="684"/>
      <c r="BO8" s="684"/>
      <c r="BP8" s="685">
        <v>
700262</v>
      </c>
      <c r="BQ8" s="685"/>
      <c r="BR8" s="685"/>
      <c r="BS8" s="685"/>
      <c r="BT8" s="685"/>
      <c r="BU8" s="685"/>
      <c r="BV8" s="685"/>
      <c r="BW8" s="688"/>
      <c r="BY8" s="592" t="s">
        <v>
210</v>
      </c>
      <c r="BZ8" s="593"/>
      <c r="CA8" s="593"/>
      <c r="CB8" s="593"/>
      <c r="CC8" s="593"/>
      <c r="CD8" s="593"/>
      <c r="CE8" s="593"/>
      <c r="CF8" s="593"/>
      <c r="CG8" s="593"/>
      <c r="CH8" s="593"/>
      <c r="CI8" s="593"/>
      <c r="CJ8" s="593"/>
      <c r="CK8" s="593"/>
      <c r="CL8" s="594"/>
      <c r="CM8" s="595">
        <v>
122682955</v>
      </c>
      <c r="CN8" s="596"/>
      <c r="CO8" s="596"/>
      <c r="CP8" s="596"/>
      <c r="CQ8" s="596"/>
      <c r="CR8" s="596"/>
      <c r="CS8" s="596"/>
      <c r="CT8" s="597"/>
      <c r="CU8" s="684">
        <v>
17.100000000000001</v>
      </c>
      <c r="CV8" s="684"/>
      <c r="CW8" s="684"/>
      <c r="CX8" s="684"/>
      <c r="CY8" s="601">
        <v>
2967984</v>
      </c>
      <c r="CZ8" s="596"/>
      <c r="DA8" s="596"/>
      <c r="DB8" s="596"/>
      <c r="DC8" s="596"/>
      <c r="DD8" s="596"/>
      <c r="DE8" s="596"/>
      <c r="DF8" s="596"/>
      <c r="DG8" s="596"/>
      <c r="DH8" s="596"/>
      <c r="DI8" s="596"/>
      <c r="DJ8" s="596"/>
      <c r="DK8" s="597"/>
      <c r="DL8" s="601">
        <v>
111649334</v>
      </c>
      <c r="DM8" s="596"/>
      <c r="DN8" s="596"/>
      <c r="DO8" s="596"/>
      <c r="DP8" s="596"/>
      <c r="DQ8" s="596"/>
      <c r="DR8" s="596"/>
      <c r="DS8" s="596"/>
      <c r="DT8" s="596"/>
      <c r="DU8" s="596"/>
      <c r="DV8" s="596"/>
      <c r="DW8" s="596"/>
      <c r="DX8" s="690"/>
    </row>
    <row r="9" spans="2:138" ht="11.25" customHeight="1" x14ac:dyDescent="0.2">
      <c r="B9" s="592" t="s">
        <v>
211</v>
      </c>
      <c r="C9" s="593"/>
      <c r="D9" s="593"/>
      <c r="E9" s="593"/>
      <c r="F9" s="593"/>
      <c r="G9" s="593"/>
      <c r="H9" s="593"/>
      <c r="I9" s="593"/>
      <c r="J9" s="593"/>
      <c r="K9" s="593"/>
      <c r="L9" s="593"/>
      <c r="M9" s="593"/>
      <c r="N9" s="593"/>
      <c r="O9" s="593"/>
      <c r="P9" s="593"/>
      <c r="Q9" s="594"/>
      <c r="R9" s="595" t="s">
        <v>
128</v>
      </c>
      <c r="S9" s="596"/>
      <c r="T9" s="596"/>
      <c r="U9" s="596"/>
      <c r="V9" s="596"/>
      <c r="W9" s="596"/>
      <c r="X9" s="596"/>
      <c r="Y9" s="597"/>
      <c r="Z9" s="684" t="s">
        <v>
128</v>
      </c>
      <c r="AA9" s="684"/>
      <c r="AB9" s="684"/>
      <c r="AC9" s="684"/>
      <c r="AD9" s="685" t="s">
        <v>
138</v>
      </c>
      <c r="AE9" s="685"/>
      <c r="AF9" s="685"/>
      <c r="AG9" s="685"/>
      <c r="AH9" s="685"/>
      <c r="AI9" s="685"/>
      <c r="AJ9" s="685"/>
      <c r="AK9" s="685"/>
      <c r="AL9" s="598" t="s">
        <v>
138</v>
      </c>
      <c r="AM9" s="686"/>
      <c r="AN9" s="686"/>
      <c r="AO9" s="687"/>
      <c r="AP9" s="592" t="s">
        <v>
212</v>
      </c>
      <c r="AQ9" s="593"/>
      <c r="AR9" s="593"/>
      <c r="AS9" s="593"/>
      <c r="AT9" s="593"/>
      <c r="AU9" s="593"/>
      <c r="AV9" s="593"/>
      <c r="AW9" s="593"/>
      <c r="AX9" s="593"/>
      <c r="AY9" s="593"/>
      <c r="AZ9" s="593"/>
      <c r="BA9" s="593"/>
      <c r="BB9" s="593"/>
      <c r="BC9" s="594"/>
      <c r="BD9" s="595">
        <v>
66415416</v>
      </c>
      <c r="BE9" s="596"/>
      <c r="BF9" s="596"/>
      <c r="BG9" s="596"/>
      <c r="BH9" s="596"/>
      <c r="BI9" s="596"/>
      <c r="BJ9" s="596"/>
      <c r="BK9" s="597"/>
      <c r="BL9" s="684">
        <v>
23.4</v>
      </c>
      <c r="BM9" s="684"/>
      <c r="BN9" s="684"/>
      <c r="BO9" s="684"/>
      <c r="BP9" s="685" t="s">
        <v>
213</v>
      </c>
      <c r="BQ9" s="685"/>
      <c r="BR9" s="685"/>
      <c r="BS9" s="685"/>
      <c r="BT9" s="685"/>
      <c r="BU9" s="685"/>
      <c r="BV9" s="685"/>
      <c r="BW9" s="688"/>
      <c r="BY9" s="592" t="s">
        <v>
214</v>
      </c>
      <c r="BZ9" s="593"/>
      <c r="CA9" s="593"/>
      <c r="CB9" s="593"/>
      <c r="CC9" s="593"/>
      <c r="CD9" s="593"/>
      <c r="CE9" s="593"/>
      <c r="CF9" s="593"/>
      <c r="CG9" s="593"/>
      <c r="CH9" s="593"/>
      <c r="CI9" s="593"/>
      <c r="CJ9" s="593"/>
      <c r="CK9" s="593"/>
      <c r="CL9" s="594"/>
      <c r="CM9" s="595">
        <v>
20212613</v>
      </c>
      <c r="CN9" s="596"/>
      <c r="CO9" s="596"/>
      <c r="CP9" s="596"/>
      <c r="CQ9" s="596"/>
      <c r="CR9" s="596"/>
      <c r="CS9" s="596"/>
      <c r="CT9" s="597"/>
      <c r="CU9" s="684">
        <v>
2.8</v>
      </c>
      <c r="CV9" s="684"/>
      <c r="CW9" s="684"/>
      <c r="CX9" s="684"/>
      <c r="CY9" s="601">
        <v>
2027812</v>
      </c>
      <c r="CZ9" s="596"/>
      <c r="DA9" s="596"/>
      <c r="DB9" s="596"/>
      <c r="DC9" s="596"/>
      <c r="DD9" s="596"/>
      <c r="DE9" s="596"/>
      <c r="DF9" s="596"/>
      <c r="DG9" s="596"/>
      <c r="DH9" s="596"/>
      <c r="DI9" s="596"/>
      <c r="DJ9" s="596"/>
      <c r="DK9" s="597"/>
      <c r="DL9" s="601">
        <v>
12582992</v>
      </c>
      <c r="DM9" s="596"/>
      <c r="DN9" s="596"/>
      <c r="DO9" s="596"/>
      <c r="DP9" s="596"/>
      <c r="DQ9" s="596"/>
      <c r="DR9" s="596"/>
      <c r="DS9" s="596"/>
      <c r="DT9" s="596"/>
      <c r="DU9" s="596"/>
      <c r="DV9" s="596"/>
      <c r="DW9" s="596"/>
      <c r="DX9" s="690"/>
    </row>
    <row r="10" spans="2:138" ht="11.25" customHeight="1" x14ac:dyDescent="0.2">
      <c r="B10" s="592" t="s">
        <v>
215</v>
      </c>
      <c r="C10" s="593"/>
      <c r="D10" s="593"/>
      <c r="E10" s="593"/>
      <c r="F10" s="593"/>
      <c r="G10" s="593"/>
      <c r="H10" s="593"/>
      <c r="I10" s="593"/>
      <c r="J10" s="593"/>
      <c r="K10" s="593"/>
      <c r="L10" s="593"/>
      <c r="M10" s="593"/>
      <c r="N10" s="593"/>
      <c r="O10" s="593"/>
      <c r="P10" s="593"/>
      <c r="Q10" s="594"/>
      <c r="R10" s="595">
        <v>
124243</v>
      </c>
      <c r="S10" s="596"/>
      <c r="T10" s="596"/>
      <c r="U10" s="596"/>
      <c r="V10" s="596"/>
      <c r="W10" s="596"/>
      <c r="X10" s="596"/>
      <c r="Y10" s="597"/>
      <c r="Z10" s="684">
        <v>
0</v>
      </c>
      <c r="AA10" s="684"/>
      <c r="AB10" s="684"/>
      <c r="AC10" s="684"/>
      <c r="AD10" s="685">
        <v>
124243</v>
      </c>
      <c r="AE10" s="685"/>
      <c r="AF10" s="685"/>
      <c r="AG10" s="685"/>
      <c r="AH10" s="685"/>
      <c r="AI10" s="685"/>
      <c r="AJ10" s="685"/>
      <c r="AK10" s="685"/>
      <c r="AL10" s="598">
        <v>
0</v>
      </c>
      <c r="AM10" s="686"/>
      <c r="AN10" s="686"/>
      <c r="AO10" s="687"/>
      <c r="AP10" s="592" t="s">
        <v>
216</v>
      </c>
      <c r="AQ10" s="593"/>
      <c r="AR10" s="593"/>
      <c r="AS10" s="593"/>
      <c r="AT10" s="593"/>
      <c r="AU10" s="593"/>
      <c r="AV10" s="593"/>
      <c r="AW10" s="593"/>
      <c r="AX10" s="593"/>
      <c r="AY10" s="593"/>
      <c r="AZ10" s="593"/>
      <c r="BA10" s="593"/>
      <c r="BB10" s="593"/>
      <c r="BC10" s="594"/>
      <c r="BD10" s="595">
        <v>
2514566</v>
      </c>
      <c r="BE10" s="596"/>
      <c r="BF10" s="596"/>
      <c r="BG10" s="596"/>
      <c r="BH10" s="596"/>
      <c r="BI10" s="596"/>
      <c r="BJ10" s="596"/>
      <c r="BK10" s="597"/>
      <c r="BL10" s="684">
        <v>
0.9</v>
      </c>
      <c r="BM10" s="684"/>
      <c r="BN10" s="684"/>
      <c r="BO10" s="684"/>
      <c r="BP10" s="685">
        <v>
164420</v>
      </c>
      <c r="BQ10" s="685"/>
      <c r="BR10" s="685"/>
      <c r="BS10" s="685"/>
      <c r="BT10" s="685"/>
      <c r="BU10" s="685"/>
      <c r="BV10" s="685"/>
      <c r="BW10" s="688"/>
      <c r="BY10" s="592" t="s">
        <v>
217</v>
      </c>
      <c r="BZ10" s="593"/>
      <c r="CA10" s="593"/>
      <c r="CB10" s="593"/>
      <c r="CC10" s="593"/>
      <c r="CD10" s="593"/>
      <c r="CE10" s="593"/>
      <c r="CF10" s="593"/>
      <c r="CG10" s="593"/>
      <c r="CH10" s="593"/>
      <c r="CI10" s="593"/>
      <c r="CJ10" s="593"/>
      <c r="CK10" s="593"/>
      <c r="CL10" s="594"/>
      <c r="CM10" s="595">
        <v>
1949030</v>
      </c>
      <c r="CN10" s="596"/>
      <c r="CO10" s="596"/>
      <c r="CP10" s="596"/>
      <c r="CQ10" s="596"/>
      <c r="CR10" s="596"/>
      <c r="CS10" s="596"/>
      <c r="CT10" s="597"/>
      <c r="CU10" s="684">
        <v>
0.3</v>
      </c>
      <c r="CV10" s="684"/>
      <c r="CW10" s="684"/>
      <c r="CX10" s="684"/>
      <c r="CY10" s="601">
        <v>
37045</v>
      </c>
      <c r="CZ10" s="596"/>
      <c r="DA10" s="596"/>
      <c r="DB10" s="596"/>
      <c r="DC10" s="596"/>
      <c r="DD10" s="596"/>
      <c r="DE10" s="596"/>
      <c r="DF10" s="596"/>
      <c r="DG10" s="596"/>
      <c r="DH10" s="596"/>
      <c r="DI10" s="596"/>
      <c r="DJ10" s="596"/>
      <c r="DK10" s="597"/>
      <c r="DL10" s="601">
        <v>
936209</v>
      </c>
      <c r="DM10" s="596"/>
      <c r="DN10" s="596"/>
      <c r="DO10" s="596"/>
      <c r="DP10" s="596"/>
      <c r="DQ10" s="596"/>
      <c r="DR10" s="596"/>
      <c r="DS10" s="596"/>
      <c r="DT10" s="596"/>
      <c r="DU10" s="596"/>
      <c r="DV10" s="596"/>
      <c r="DW10" s="596"/>
      <c r="DX10" s="690"/>
    </row>
    <row r="11" spans="2:138" ht="11.25" customHeight="1" x14ac:dyDescent="0.2">
      <c r="B11" s="592" t="s">
        <v>
218</v>
      </c>
      <c r="C11" s="593"/>
      <c r="D11" s="593"/>
      <c r="E11" s="593"/>
      <c r="F11" s="593"/>
      <c r="G11" s="593"/>
      <c r="H11" s="593"/>
      <c r="I11" s="593"/>
      <c r="J11" s="593"/>
      <c r="K11" s="593"/>
      <c r="L11" s="593"/>
      <c r="M11" s="593"/>
      <c r="N11" s="593"/>
      <c r="O11" s="593"/>
      <c r="P11" s="593"/>
      <c r="Q11" s="594"/>
      <c r="R11" s="595" t="s">
        <v>
138</v>
      </c>
      <c r="S11" s="596"/>
      <c r="T11" s="596"/>
      <c r="U11" s="596"/>
      <c r="V11" s="596"/>
      <c r="W11" s="596"/>
      <c r="X11" s="596"/>
      <c r="Y11" s="597"/>
      <c r="Z11" s="684" t="s">
        <v>
138</v>
      </c>
      <c r="AA11" s="684"/>
      <c r="AB11" s="684"/>
      <c r="AC11" s="684"/>
      <c r="AD11" s="685" t="s">
        <v>
213</v>
      </c>
      <c r="AE11" s="685"/>
      <c r="AF11" s="685"/>
      <c r="AG11" s="685"/>
      <c r="AH11" s="685"/>
      <c r="AI11" s="685"/>
      <c r="AJ11" s="685"/>
      <c r="AK11" s="685"/>
      <c r="AL11" s="598" t="s">
        <v>
213</v>
      </c>
      <c r="AM11" s="686"/>
      <c r="AN11" s="686"/>
      <c r="AO11" s="687"/>
      <c r="AP11" s="592" t="s">
        <v>
219</v>
      </c>
      <c r="AQ11" s="593"/>
      <c r="AR11" s="593"/>
      <c r="AS11" s="593"/>
      <c r="AT11" s="593"/>
      <c r="AU11" s="593"/>
      <c r="AV11" s="593"/>
      <c r="AW11" s="593"/>
      <c r="AX11" s="593"/>
      <c r="AY11" s="593"/>
      <c r="AZ11" s="593"/>
      <c r="BA11" s="593"/>
      <c r="BB11" s="593"/>
      <c r="BC11" s="594"/>
      <c r="BD11" s="595">
        <v>
9191076</v>
      </c>
      <c r="BE11" s="596"/>
      <c r="BF11" s="596"/>
      <c r="BG11" s="596"/>
      <c r="BH11" s="596"/>
      <c r="BI11" s="596"/>
      <c r="BJ11" s="596"/>
      <c r="BK11" s="597"/>
      <c r="BL11" s="684">
        <v>
3.2</v>
      </c>
      <c r="BM11" s="684"/>
      <c r="BN11" s="684"/>
      <c r="BO11" s="684"/>
      <c r="BP11" s="685">
        <v>
1468385</v>
      </c>
      <c r="BQ11" s="685"/>
      <c r="BR11" s="685"/>
      <c r="BS11" s="685"/>
      <c r="BT11" s="685"/>
      <c r="BU11" s="685"/>
      <c r="BV11" s="685"/>
      <c r="BW11" s="688"/>
      <c r="BY11" s="592" t="s">
        <v>
220</v>
      </c>
      <c r="BZ11" s="593"/>
      <c r="CA11" s="593"/>
      <c r="CB11" s="593"/>
      <c r="CC11" s="593"/>
      <c r="CD11" s="593"/>
      <c r="CE11" s="593"/>
      <c r="CF11" s="593"/>
      <c r="CG11" s="593"/>
      <c r="CH11" s="593"/>
      <c r="CI11" s="593"/>
      <c r="CJ11" s="593"/>
      <c r="CK11" s="593"/>
      <c r="CL11" s="594"/>
      <c r="CM11" s="595">
        <v>
33563422</v>
      </c>
      <c r="CN11" s="596"/>
      <c r="CO11" s="596"/>
      <c r="CP11" s="596"/>
      <c r="CQ11" s="596"/>
      <c r="CR11" s="596"/>
      <c r="CS11" s="596"/>
      <c r="CT11" s="597"/>
      <c r="CU11" s="684">
        <v>
4.7</v>
      </c>
      <c r="CV11" s="684"/>
      <c r="CW11" s="684"/>
      <c r="CX11" s="684"/>
      <c r="CY11" s="601">
        <v>
20620194</v>
      </c>
      <c r="CZ11" s="596"/>
      <c r="DA11" s="596"/>
      <c r="DB11" s="596"/>
      <c r="DC11" s="596"/>
      <c r="DD11" s="596"/>
      <c r="DE11" s="596"/>
      <c r="DF11" s="596"/>
      <c r="DG11" s="596"/>
      <c r="DH11" s="596"/>
      <c r="DI11" s="596"/>
      <c r="DJ11" s="596"/>
      <c r="DK11" s="597"/>
      <c r="DL11" s="601">
        <v>
14688437</v>
      </c>
      <c r="DM11" s="596"/>
      <c r="DN11" s="596"/>
      <c r="DO11" s="596"/>
      <c r="DP11" s="596"/>
      <c r="DQ11" s="596"/>
      <c r="DR11" s="596"/>
      <c r="DS11" s="596"/>
      <c r="DT11" s="596"/>
      <c r="DU11" s="596"/>
      <c r="DV11" s="596"/>
      <c r="DW11" s="596"/>
      <c r="DX11" s="690"/>
    </row>
    <row r="12" spans="2:138" ht="11.25" customHeight="1" x14ac:dyDescent="0.2">
      <c r="B12" s="592" t="s">
        <v>
221</v>
      </c>
      <c r="C12" s="593"/>
      <c r="D12" s="593"/>
      <c r="E12" s="593"/>
      <c r="F12" s="593"/>
      <c r="G12" s="593"/>
      <c r="H12" s="593"/>
      <c r="I12" s="593"/>
      <c r="J12" s="593"/>
      <c r="K12" s="593"/>
      <c r="L12" s="593"/>
      <c r="M12" s="593"/>
      <c r="N12" s="593"/>
      <c r="O12" s="593"/>
      <c r="P12" s="593"/>
      <c r="Q12" s="594"/>
      <c r="R12" s="595">
        <v>
32539153</v>
      </c>
      <c r="S12" s="596"/>
      <c r="T12" s="596"/>
      <c r="U12" s="596"/>
      <c r="V12" s="596"/>
      <c r="W12" s="596"/>
      <c r="X12" s="596"/>
      <c r="Y12" s="597"/>
      <c r="Z12" s="684">
        <v>
4.5</v>
      </c>
      <c r="AA12" s="684"/>
      <c r="AB12" s="684"/>
      <c r="AC12" s="684"/>
      <c r="AD12" s="685">
        <v>
32539153</v>
      </c>
      <c r="AE12" s="685"/>
      <c r="AF12" s="685"/>
      <c r="AG12" s="685"/>
      <c r="AH12" s="685"/>
      <c r="AI12" s="685"/>
      <c r="AJ12" s="685"/>
      <c r="AK12" s="685"/>
      <c r="AL12" s="598">
        <v>
8.1</v>
      </c>
      <c r="AM12" s="686"/>
      <c r="AN12" s="686"/>
      <c r="AO12" s="687"/>
      <c r="AP12" s="592" t="s">
        <v>
222</v>
      </c>
      <c r="AQ12" s="593"/>
      <c r="AR12" s="593"/>
      <c r="AS12" s="593"/>
      <c r="AT12" s="593"/>
      <c r="AU12" s="593"/>
      <c r="AV12" s="593"/>
      <c r="AW12" s="593"/>
      <c r="AX12" s="593"/>
      <c r="AY12" s="593"/>
      <c r="AZ12" s="593"/>
      <c r="BA12" s="593"/>
      <c r="BB12" s="593"/>
      <c r="BC12" s="594"/>
      <c r="BD12" s="595">
        <v>
706858</v>
      </c>
      <c r="BE12" s="596"/>
      <c r="BF12" s="596"/>
      <c r="BG12" s="596"/>
      <c r="BH12" s="596"/>
      <c r="BI12" s="596"/>
      <c r="BJ12" s="596"/>
      <c r="BK12" s="597"/>
      <c r="BL12" s="684">
        <v>
0.2</v>
      </c>
      <c r="BM12" s="684"/>
      <c r="BN12" s="684"/>
      <c r="BO12" s="684"/>
      <c r="BP12" s="685" t="s">
        <v>
138</v>
      </c>
      <c r="BQ12" s="685"/>
      <c r="BR12" s="685"/>
      <c r="BS12" s="685"/>
      <c r="BT12" s="685"/>
      <c r="BU12" s="685"/>
      <c r="BV12" s="685"/>
      <c r="BW12" s="688"/>
      <c r="BY12" s="592" t="s">
        <v>
223</v>
      </c>
      <c r="BZ12" s="593"/>
      <c r="CA12" s="593"/>
      <c r="CB12" s="593"/>
      <c r="CC12" s="593"/>
      <c r="CD12" s="593"/>
      <c r="CE12" s="593"/>
      <c r="CF12" s="593"/>
      <c r="CG12" s="593"/>
      <c r="CH12" s="593"/>
      <c r="CI12" s="593"/>
      <c r="CJ12" s="593"/>
      <c r="CK12" s="593"/>
      <c r="CL12" s="594"/>
      <c r="CM12" s="595">
        <v>
46356632</v>
      </c>
      <c r="CN12" s="596"/>
      <c r="CO12" s="596"/>
      <c r="CP12" s="596"/>
      <c r="CQ12" s="596"/>
      <c r="CR12" s="596"/>
      <c r="CS12" s="596"/>
      <c r="CT12" s="597"/>
      <c r="CU12" s="684">
        <v>
6.5</v>
      </c>
      <c r="CV12" s="684"/>
      <c r="CW12" s="684"/>
      <c r="CX12" s="684"/>
      <c r="CY12" s="601">
        <v>
11734066</v>
      </c>
      <c r="CZ12" s="596"/>
      <c r="DA12" s="596"/>
      <c r="DB12" s="596"/>
      <c r="DC12" s="596"/>
      <c r="DD12" s="596"/>
      <c r="DE12" s="596"/>
      <c r="DF12" s="596"/>
      <c r="DG12" s="596"/>
      <c r="DH12" s="596"/>
      <c r="DI12" s="596"/>
      <c r="DJ12" s="596"/>
      <c r="DK12" s="597"/>
      <c r="DL12" s="601">
        <v>
5682280</v>
      </c>
      <c r="DM12" s="596"/>
      <c r="DN12" s="596"/>
      <c r="DO12" s="596"/>
      <c r="DP12" s="596"/>
      <c r="DQ12" s="596"/>
      <c r="DR12" s="596"/>
      <c r="DS12" s="596"/>
      <c r="DT12" s="596"/>
      <c r="DU12" s="596"/>
      <c r="DV12" s="596"/>
      <c r="DW12" s="596"/>
      <c r="DX12" s="690"/>
    </row>
    <row r="13" spans="2:138" ht="11.25" customHeight="1" x14ac:dyDescent="0.2">
      <c r="B13" s="592" t="s">
        <v>
224</v>
      </c>
      <c r="C13" s="593"/>
      <c r="D13" s="593"/>
      <c r="E13" s="593"/>
      <c r="F13" s="593"/>
      <c r="G13" s="593"/>
      <c r="H13" s="593"/>
      <c r="I13" s="593"/>
      <c r="J13" s="593"/>
      <c r="K13" s="593"/>
      <c r="L13" s="593"/>
      <c r="M13" s="593"/>
      <c r="N13" s="593"/>
      <c r="O13" s="593"/>
      <c r="P13" s="593"/>
      <c r="Q13" s="594"/>
      <c r="R13" s="595" t="s">
        <v>
213</v>
      </c>
      <c r="S13" s="596"/>
      <c r="T13" s="596"/>
      <c r="U13" s="596"/>
      <c r="V13" s="596"/>
      <c r="W13" s="596"/>
      <c r="X13" s="596"/>
      <c r="Y13" s="597"/>
      <c r="Z13" s="684" t="s">
        <v>
138</v>
      </c>
      <c r="AA13" s="684"/>
      <c r="AB13" s="684"/>
      <c r="AC13" s="684"/>
      <c r="AD13" s="685" t="s">
        <v>
138</v>
      </c>
      <c r="AE13" s="685"/>
      <c r="AF13" s="685"/>
      <c r="AG13" s="685"/>
      <c r="AH13" s="685"/>
      <c r="AI13" s="685"/>
      <c r="AJ13" s="685"/>
      <c r="AK13" s="685"/>
      <c r="AL13" s="598" t="s">
        <v>
213</v>
      </c>
      <c r="AM13" s="686"/>
      <c r="AN13" s="686"/>
      <c r="AO13" s="687"/>
      <c r="AP13" s="592" t="s">
        <v>
225</v>
      </c>
      <c r="AQ13" s="593"/>
      <c r="AR13" s="593"/>
      <c r="AS13" s="593"/>
      <c r="AT13" s="593"/>
      <c r="AU13" s="593"/>
      <c r="AV13" s="593"/>
      <c r="AW13" s="593"/>
      <c r="AX13" s="593"/>
      <c r="AY13" s="593"/>
      <c r="AZ13" s="593"/>
      <c r="BA13" s="593"/>
      <c r="BB13" s="593"/>
      <c r="BC13" s="594"/>
      <c r="BD13" s="595">
        <v>
1571050</v>
      </c>
      <c r="BE13" s="596"/>
      <c r="BF13" s="596"/>
      <c r="BG13" s="596"/>
      <c r="BH13" s="596"/>
      <c r="BI13" s="596"/>
      <c r="BJ13" s="596"/>
      <c r="BK13" s="597"/>
      <c r="BL13" s="684">
        <v>
0.6</v>
      </c>
      <c r="BM13" s="684"/>
      <c r="BN13" s="684"/>
      <c r="BO13" s="684"/>
      <c r="BP13" s="685" t="s">
        <v>
138</v>
      </c>
      <c r="BQ13" s="685"/>
      <c r="BR13" s="685"/>
      <c r="BS13" s="685"/>
      <c r="BT13" s="685"/>
      <c r="BU13" s="685"/>
      <c r="BV13" s="685"/>
      <c r="BW13" s="688"/>
      <c r="BY13" s="592" t="s">
        <v>
226</v>
      </c>
      <c r="BZ13" s="593"/>
      <c r="CA13" s="593"/>
      <c r="CB13" s="593"/>
      <c r="CC13" s="593"/>
      <c r="CD13" s="593"/>
      <c r="CE13" s="593"/>
      <c r="CF13" s="593"/>
      <c r="CG13" s="593"/>
      <c r="CH13" s="593"/>
      <c r="CI13" s="593"/>
      <c r="CJ13" s="593"/>
      <c r="CK13" s="593"/>
      <c r="CL13" s="594"/>
      <c r="CM13" s="595">
        <v>
91327109</v>
      </c>
      <c r="CN13" s="596"/>
      <c r="CO13" s="596"/>
      <c r="CP13" s="596"/>
      <c r="CQ13" s="596"/>
      <c r="CR13" s="596"/>
      <c r="CS13" s="596"/>
      <c r="CT13" s="597"/>
      <c r="CU13" s="684">
        <v>
12.7</v>
      </c>
      <c r="CV13" s="684"/>
      <c r="CW13" s="684"/>
      <c r="CX13" s="684"/>
      <c r="CY13" s="601">
        <v>
79926387</v>
      </c>
      <c r="CZ13" s="596"/>
      <c r="DA13" s="596"/>
      <c r="DB13" s="596"/>
      <c r="DC13" s="596"/>
      <c r="DD13" s="596"/>
      <c r="DE13" s="596"/>
      <c r="DF13" s="596"/>
      <c r="DG13" s="596"/>
      <c r="DH13" s="596"/>
      <c r="DI13" s="596"/>
      <c r="DJ13" s="596"/>
      <c r="DK13" s="597"/>
      <c r="DL13" s="601">
        <v>
13607255</v>
      </c>
      <c r="DM13" s="596"/>
      <c r="DN13" s="596"/>
      <c r="DO13" s="596"/>
      <c r="DP13" s="596"/>
      <c r="DQ13" s="596"/>
      <c r="DR13" s="596"/>
      <c r="DS13" s="596"/>
      <c r="DT13" s="596"/>
      <c r="DU13" s="596"/>
      <c r="DV13" s="596"/>
      <c r="DW13" s="596"/>
      <c r="DX13" s="690"/>
    </row>
    <row r="14" spans="2:138" ht="11.25" customHeight="1" x14ac:dyDescent="0.2">
      <c r="B14" s="592" t="s">
        <v>
227</v>
      </c>
      <c r="C14" s="593"/>
      <c r="D14" s="593"/>
      <c r="E14" s="593"/>
      <c r="F14" s="593"/>
      <c r="G14" s="593"/>
      <c r="H14" s="593"/>
      <c r="I14" s="593"/>
      <c r="J14" s="593"/>
      <c r="K14" s="593"/>
      <c r="L14" s="593"/>
      <c r="M14" s="593"/>
      <c r="N14" s="593"/>
      <c r="O14" s="593"/>
      <c r="P14" s="593"/>
      <c r="Q14" s="594"/>
      <c r="R14" s="595">
        <v>
1052676</v>
      </c>
      <c r="S14" s="596"/>
      <c r="T14" s="596"/>
      <c r="U14" s="596"/>
      <c r="V14" s="596"/>
      <c r="W14" s="596"/>
      <c r="X14" s="596"/>
      <c r="Y14" s="597"/>
      <c r="Z14" s="684">
        <v>
0.1</v>
      </c>
      <c r="AA14" s="684"/>
      <c r="AB14" s="684"/>
      <c r="AC14" s="684"/>
      <c r="AD14" s="685">
        <v>
1052676</v>
      </c>
      <c r="AE14" s="685"/>
      <c r="AF14" s="685"/>
      <c r="AG14" s="685"/>
      <c r="AH14" s="685"/>
      <c r="AI14" s="685"/>
      <c r="AJ14" s="685"/>
      <c r="AK14" s="685"/>
      <c r="AL14" s="598">
        <v>
0.3</v>
      </c>
      <c r="AM14" s="686"/>
      <c r="AN14" s="686"/>
      <c r="AO14" s="687"/>
      <c r="AP14" s="592" t="s">
        <v>
228</v>
      </c>
      <c r="AQ14" s="593"/>
      <c r="AR14" s="593"/>
      <c r="AS14" s="593"/>
      <c r="AT14" s="593"/>
      <c r="AU14" s="593"/>
      <c r="AV14" s="593"/>
      <c r="AW14" s="593"/>
      <c r="AX14" s="593"/>
      <c r="AY14" s="593"/>
      <c r="AZ14" s="593"/>
      <c r="BA14" s="593"/>
      <c r="BB14" s="593"/>
      <c r="BC14" s="594"/>
      <c r="BD14" s="595">
        <v>
1305032</v>
      </c>
      <c r="BE14" s="596"/>
      <c r="BF14" s="596"/>
      <c r="BG14" s="596"/>
      <c r="BH14" s="596"/>
      <c r="BI14" s="596"/>
      <c r="BJ14" s="596"/>
      <c r="BK14" s="597"/>
      <c r="BL14" s="684">
        <v>
0.5</v>
      </c>
      <c r="BM14" s="684"/>
      <c r="BN14" s="684"/>
      <c r="BO14" s="684"/>
      <c r="BP14" s="685" t="s">
        <v>
138</v>
      </c>
      <c r="BQ14" s="685"/>
      <c r="BR14" s="685"/>
      <c r="BS14" s="685"/>
      <c r="BT14" s="685"/>
      <c r="BU14" s="685"/>
      <c r="BV14" s="685"/>
      <c r="BW14" s="688"/>
      <c r="BY14" s="592" t="s">
        <v>
229</v>
      </c>
      <c r="BZ14" s="593"/>
      <c r="CA14" s="593"/>
      <c r="CB14" s="593"/>
      <c r="CC14" s="593"/>
      <c r="CD14" s="593"/>
      <c r="CE14" s="593"/>
      <c r="CF14" s="593"/>
      <c r="CG14" s="593"/>
      <c r="CH14" s="593"/>
      <c r="CI14" s="593"/>
      <c r="CJ14" s="593"/>
      <c r="CK14" s="593"/>
      <c r="CL14" s="594"/>
      <c r="CM14" s="595">
        <v>
41107054</v>
      </c>
      <c r="CN14" s="596"/>
      <c r="CO14" s="596"/>
      <c r="CP14" s="596"/>
      <c r="CQ14" s="596"/>
      <c r="CR14" s="596"/>
      <c r="CS14" s="596"/>
      <c r="CT14" s="597"/>
      <c r="CU14" s="684">
        <v>
5.7</v>
      </c>
      <c r="CV14" s="684"/>
      <c r="CW14" s="684"/>
      <c r="CX14" s="684"/>
      <c r="CY14" s="601">
        <v>
1831503</v>
      </c>
      <c r="CZ14" s="596"/>
      <c r="DA14" s="596"/>
      <c r="DB14" s="596"/>
      <c r="DC14" s="596"/>
      <c r="DD14" s="596"/>
      <c r="DE14" s="596"/>
      <c r="DF14" s="596"/>
      <c r="DG14" s="596"/>
      <c r="DH14" s="596"/>
      <c r="DI14" s="596"/>
      <c r="DJ14" s="596"/>
      <c r="DK14" s="597"/>
      <c r="DL14" s="601">
        <v>
37288179</v>
      </c>
      <c r="DM14" s="596"/>
      <c r="DN14" s="596"/>
      <c r="DO14" s="596"/>
      <c r="DP14" s="596"/>
      <c r="DQ14" s="596"/>
      <c r="DR14" s="596"/>
      <c r="DS14" s="596"/>
      <c r="DT14" s="596"/>
      <c r="DU14" s="596"/>
      <c r="DV14" s="596"/>
      <c r="DW14" s="596"/>
      <c r="DX14" s="690"/>
    </row>
    <row r="15" spans="2:138" ht="11.25" customHeight="1" x14ac:dyDescent="0.2">
      <c r="B15" s="592" t="s">
        <v>
230</v>
      </c>
      <c r="C15" s="593"/>
      <c r="D15" s="593"/>
      <c r="E15" s="593"/>
      <c r="F15" s="593"/>
      <c r="G15" s="593"/>
      <c r="H15" s="593"/>
      <c r="I15" s="593"/>
      <c r="J15" s="593"/>
      <c r="K15" s="593"/>
      <c r="L15" s="593"/>
      <c r="M15" s="593"/>
      <c r="N15" s="593"/>
      <c r="O15" s="593"/>
      <c r="P15" s="593"/>
      <c r="Q15" s="594"/>
      <c r="R15" s="595">
        <v>
125758204</v>
      </c>
      <c r="S15" s="596"/>
      <c r="T15" s="596"/>
      <c r="U15" s="596"/>
      <c r="V15" s="596"/>
      <c r="W15" s="596"/>
      <c r="X15" s="596"/>
      <c r="Y15" s="597"/>
      <c r="Z15" s="684">
        <v>
17.3</v>
      </c>
      <c r="AA15" s="684"/>
      <c r="AB15" s="684"/>
      <c r="AC15" s="684"/>
      <c r="AD15" s="685">
        <v>
123646306</v>
      </c>
      <c r="AE15" s="685"/>
      <c r="AF15" s="685"/>
      <c r="AG15" s="685"/>
      <c r="AH15" s="685"/>
      <c r="AI15" s="685"/>
      <c r="AJ15" s="685"/>
      <c r="AK15" s="685"/>
      <c r="AL15" s="598">
        <v>
30.9</v>
      </c>
      <c r="AM15" s="686"/>
      <c r="AN15" s="686"/>
      <c r="AO15" s="687"/>
      <c r="AP15" s="592" t="s">
        <v>
231</v>
      </c>
      <c r="AQ15" s="593"/>
      <c r="AR15" s="593"/>
      <c r="AS15" s="593"/>
      <c r="AT15" s="593"/>
      <c r="AU15" s="593"/>
      <c r="AV15" s="593"/>
      <c r="AW15" s="593"/>
      <c r="AX15" s="593"/>
      <c r="AY15" s="593"/>
      <c r="AZ15" s="593"/>
      <c r="BA15" s="593"/>
      <c r="BB15" s="593"/>
      <c r="BC15" s="594"/>
      <c r="BD15" s="595">
        <v>
58464870</v>
      </c>
      <c r="BE15" s="596"/>
      <c r="BF15" s="596"/>
      <c r="BG15" s="596"/>
      <c r="BH15" s="596"/>
      <c r="BI15" s="596"/>
      <c r="BJ15" s="596"/>
      <c r="BK15" s="597"/>
      <c r="BL15" s="684">
        <v>
20.6</v>
      </c>
      <c r="BM15" s="684"/>
      <c r="BN15" s="684"/>
      <c r="BO15" s="684"/>
      <c r="BP15" s="685" t="s">
        <v>
213</v>
      </c>
      <c r="BQ15" s="685"/>
      <c r="BR15" s="685"/>
      <c r="BS15" s="685"/>
      <c r="BT15" s="685"/>
      <c r="BU15" s="685"/>
      <c r="BV15" s="685"/>
      <c r="BW15" s="688"/>
      <c r="BY15" s="592" t="s">
        <v>
232</v>
      </c>
      <c r="BZ15" s="593"/>
      <c r="CA15" s="593"/>
      <c r="CB15" s="593"/>
      <c r="CC15" s="593"/>
      <c r="CD15" s="593"/>
      <c r="CE15" s="593"/>
      <c r="CF15" s="593"/>
      <c r="CG15" s="593"/>
      <c r="CH15" s="593"/>
      <c r="CI15" s="593"/>
      <c r="CJ15" s="593"/>
      <c r="CK15" s="593"/>
      <c r="CL15" s="594"/>
      <c r="CM15" s="595" t="s">
        <v>
213</v>
      </c>
      <c r="CN15" s="596"/>
      <c r="CO15" s="596"/>
      <c r="CP15" s="596"/>
      <c r="CQ15" s="596"/>
      <c r="CR15" s="596"/>
      <c r="CS15" s="596"/>
      <c r="CT15" s="597"/>
      <c r="CU15" s="684" t="s">
        <v>
213</v>
      </c>
      <c r="CV15" s="684"/>
      <c r="CW15" s="684"/>
      <c r="CX15" s="684"/>
      <c r="CY15" s="601" t="s">
        <v>
138</v>
      </c>
      <c r="CZ15" s="596"/>
      <c r="DA15" s="596"/>
      <c r="DB15" s="596"/>
      <c r="DC15" s="596"/>
      <c r="DD15" s="596"/>
      <c r="DE15" s="596"/>
      <c r="DF15" s="596"/>
      <c r="DG15" s="596"/>
      <c r="DH15" s="596"/>
      <c r="DI15" s="596"/>
      <c r="DJ15" s="596"/>
      <c r="DK15" s="597"/>
      <c r="DL15" s="601" t="s">
        <v>
138</v>
      </c>
      <c r="DM15" s="596"/>
      <c r="DN15" s="596"/>
      <c r="DO15" s="596"/>
      <c r="DP15" s="596"/>
      <c r="DQ15" s="596"/>
      <c r="DR15" s="596"/>
      <c r="DS15" s="596"/>
      <c r="DT15" s="596"/>
      <c r="DU15" s="596"/>
      <c r="DV15" s="596"/>
      <c r="DW15" s="596"/>
      <c r="DX15" s="690"/>
    </row>
    <row r="16" spans="2:138" ht="11.25" customHeight="1" x14ac:dyDescent="0.2">
      <c r="B16" s="592" t="s">
        <v>
233</v>
      </c>
      <c r="C16" s="593"/>
      <c r="D16" s="593"/>
      <c r="E16" s="593"/>
      <c r="F16" s="593"/>
      <c r="G16" s="593"/>
      <c r="H16" s="593"/>
      <c r="I16" s="593"/>
      <c r="J16" s="593"/>
      <c r="K16" s="593"/>
      <c r="L16" s="593"/>
      <c r="M16" s="593"/>
      <c r="N16" s="593"/>
      <c r="O16" s="593"/>
      <c r="P16" s="593"/>
      <c r="Q16" s="594"/>
      <c r="R16" s="595">
        <v>
123646306</v>
      </c>
      <c r="S16" s="596"/>
      <c r="T16" s="596"/>
      <c r="U16" s="596"/>
      <c r="V16" s="596"/>
      <c r="W16" s="596"/>
      <c r="X16" s="596"/>
      <c r="Y16" s="597"/>
      <c r="Z16" s="598">
        <v>
17</v>
      </c>
      <c r="AA16" s="686"/>
      <c r="AB16" s="686"/>
      <c r="AC16" s="689"/>
      <c r="AD16" s="601">
        <v>
123646306</v>
      </c>
      <c r="AE16" s="596"/>
      <c r="AF16" s="596"/>
      <c r="AG16" s="596"/>
      <c r="AH16" s="596"/>
      <c r="AI16" s="596"/>
      <c r="AJ16" s="596"/>
      <c r="AK16" s="597"/>
      <c r="AL16" s="598">
        <v>
30.9</v>
      </c>
      <c r="AM16" s="686"/>
      <c r="AN16" s="686"/>
      <c r="AO16" s="687"/>
      <c r="AP16" s="592" t="s">
        <v>
234</v>
      </c>
      <c r="AQ16" s="593"/>
      <c r="AR16" s="593"/>
      <c r="AS16" s="593"/>
      <c r="AT16" s="593"/>
      <c r="AU16" s="593"/>
      <c r="AV16" s="593"/>
      <c r="AW16" s="593"/>
      <c r="AX16" s="593"/>
      <c r="AY16" s="593"/>
      <c r="AZ16" s="593"/>
      <c r="BA16" s="593"/>
      <c r="BB16" s="593"/>
      <c r="BC16" s="594"/>
      <c r="BD16" s="595">
        <v>
2056576</v>
      </c>
      <c r="BE16" s="596"/>
      <c r="BF16" s="596"/>
      <c r="BG16" s="596"/>
      <c r="BH16" s="596"/>
      <c r="BI16" s="596"/>
      <c r="BJ16" s="596"/>
      <c r="BK16" s="597"/>
      <c r="BL16" s="684">
        <v>
0.7</v>
      </c>
      <c r="BM16" s="684"/>
      <c r="BN16" s="684"/>
      <c r="BO16" s="684"/>
      <c r="BP16" s="685" t="s">
        <v>
213</v>
      </c>
      <c r="BQ16" s="685"/>
      <c r="BR16" s="685"/>
      <c r="BS16" s="685"/>
      <c r="BT16" s="685"/>
      <c r="BU16" s="685"/>
      <c r="BV16" s="685"/>
      <c r="BW16" s="688"/>
      <c r="BY16" s="592" t="s">
        <v>
235</v>
      </c>
      <c r="BZ16" s="593"/>
      <c r="CA16" s="593"/>
      <c r="CB16" s="593"/>
      <c r="CC16" s="593"/>
      <c r="CD16" s="593"/>
      <c r="CE16" s="593"/>
      <c r="CF16" s="593"/>
      <c r="CG16" s="593"/>
      <c r="CH16" s="593"/>
      <c r="CI16" s="593"/>
      <c r="CJ16" s="593"/>
      <c r="CK16" s="593"/>
      <c r="CL16" s="594"/>
      <c r="CM16" s="595">
        <v>
178125915</v>
      </c>
      <c r="CN16" s="596"/>
      <c r="CO16" s="596"/>
      <c r="CP16" s="596"/>
      <c r="CQ16" s="596"/>
      <c r="CR16" s="596"/>
      <c r="CS16" s="596"/>
      <c r="CT16" s="597"/>
      <c r="CU16" s="684">
        <v>
24.8</v>
      </c>
      <c r="CV16" s="684"/>
      <c r="CW16" s="684"/>
      <c r="CX16" s="684"/>
      <c r="CY16" s="601">
        <v>
6242607</v>
      </c>
      <c r="CZ16" s="596"/>
      <c r="DA16" s="596"/>
      <c r="DB16" s="596"/>
      <c r="DC16" s="596"/>
      <c r="DD16" s="596"/>
      <c r="DE16" s="596"/>
      <c r="DF16" s="596"/>
      <c r="DG16" s="596"/>
      <c r="DH16" s="596"/>
      <c r="DI16" s="596"/>
      <c r="DJ16" s="596"/>
      <c r="DK16" s="597"/>
      <c r="DL16" s="601">
        <v>
131862824</v>
      </c>
      <c r="DM16" s="596"/>
      <c r="DN16" s="596"/>
      <c r="DO16" s="596"/>
      <c r="DP16" s="596"/>
      <c r="DQ16" s="596"/>
      <c r="DR16" s="596"/>
      <c r="DS16" s="596"/>
      <c r="DT16" s="596"/>
      <c r="DU16" s="596"/>
      <c r="DV16" s="596"/>
      <c r="DW16" s="596"/>
      <c r="DX16" s="690"/>
    </row>
    <row r="17" spans="2:128" ht="11.25" customHeight="1" x14ac:dyDescent="0.2">
      <c r="B17" s="592" t="s">
        <v>
236</v>
      </c>
      <c r="C17" s="593"/>
      <c r="D17" s="593"/>
      <c r="E17" s="593"/>
      <c r="F17" s="593"/>
      <c r="G17" s="593"/>
      <c r="H17" s="593"/>
      <c r="I17" s="593"/>
      <c r="J17" s="593"/>
      <c r="K17" s="593"/>
      <c r="L17" s="593"/>
      <c r="M17" s="593"/>
      <c r="N17" s="593"/>
      <c r="O17" s="593"/>
      <c r="P17" s="593"/>
      <c r="Q17" s="594"/>
      <c r="R17" s="595">
        <v>
2091627</v>
      </c>
      <c r="S17" s="596"/>
      <c r="T17" s="596"/>
      <c r="U17" s="596"/>
      <c r="V17" s="596"/>
      <c r="W17" s="596"/>
      <c r="X17" s="596"/>
      <c r="Y17" s="597"/>
      <c r="Z17" s="598">
        <v>
0.3</v>
      </c>
      <c r="AA17" s="686"/>
      <c r="AB17" s="686"/>
      <c r="AC17" s="689"/>
      <c r="AD17" s="601" t="s">
        <v>
213</v>
      </c>
      <c r="AE17" s="596"/>
      <c r="AF17" s="596"/>
      <c r="AG17" s="596"/>
      <c r="AH17" s="596"/>
      <c r="AI17" s="596"/>
      <c r="AJ17" s="596"/>
      <c r="AK17" s="597"/>
      <c r="AL17" s="598" t="s">
        <v>
213</v>
      </c>
      <c r="AM17" s="686"/>
      <c r="AN17" s="686"/>
      <c r="AO17" s="687"/>
      <c r="AP17" s="592" t="s">
        <v>
237</v>
      </c>
      <c r="AQ17" s="593"/>
      <c r="AR17" s="593"/>
      <c r="AS17" s="593"/>
      <c r="AT17" s="593"/>
      <c r="AU17" s="593"/>
      <c r="AV17" s="593"/>
      <c r="AW17" s="593"/>
      <c r="AX17" s="593"/>
      <c r="AY17" s="593"/>
      <c r="AZ17" s="593"/>
      <c r="BA17" s="593"/>
      <c r="BB17" s="593"/>
      <c r="BC17" s="594"/>
      <c r="BD17" s="595">
        <v>
56408294</v>
      </c>
      <c r="BE17" s="596"/>
      <c r="BF17" s="596"/>
      <c r="BG17" s="596"/>
      <c r="BH17" s="596"/>
      <c r="BI17" s="596"/>
      <c r="BJ17" s="596"/>
      <c r="BK17" s="597"/>
      <c r="BL17" s="684">
        <v>
19.8</v>
      </c>
      <c r="BM17" s="684"/>
      <c r="BN17" s="684"/>
      <c r="BO17" s="684"/>
      <c r="BP17" s="685" t="s">
        <v>
213</v>
      </c>
      <c r="BQ17" s="685"/>
      <c r="BR17" s="685"/>
      <c r="BS17" s="685"/>
      <c r="BT17" s="685"/>
      <c r="BU17" s="685"/>
      <c r="BV17" s="685"/>
      <c r="BW17" s="688"/>
      <c r="BY17" s="592" t="s">
        <v>
238</v>
      </c>
      <c r="BZ17" s="593"/>
      <c r="CA17" s="593"/>
      <c r="CB17" s="593"/>
      <c r="CC17" s="593"/>
      <c r="CD17" s="593"/>
      <c r="CE17" s="593"/>
      <c r="CF17" s="593"/>
      <c r="CG17" s="593"/>
      <c r="CH17" s="593"/>
      <c r="CI17" s="593"/>
      <c r="CJ17" s="593"/>
      <c r="CK17" s="593"/>
      <c r="CL17" s="594"/>
      <c r="CM17" s="595">
        <v>
1064198</v>
      </c>
      <c r="CN17" s="596"/>
      <c r="CO17" s="596"/>
      <c r="CP17" s="596"/>
      <c r="CQ17" s="596"/>
      <c r="CR17" s="596"/>
      <c r="CS17" s="596"/>
      <c r="CT17" s="597"/>
      <c r="CU17" s="684">
        <v>
0.1</v>
      </c>
      <c r="CV17" s="684"/>
      <c r="CW17" s="684"/>
      <c r="CX17" s="684"/>
      <c r="CY17" s="601" t="s">
        <v>
138</v>
      </c>
      <c r="CZ17" s="596"/>
      <c r="DA17" s="596"/>
      <c r="DB17" s="596"/>
      <c r="DC17" s="596"/>
      <c r="DD17" s="596"/>
      <c r="DE17" s="596"/>
      <c r="DF17" s="596"/>
      <c r="DG17" s="596"/>
      <c r="DH17" s="596"/>
      <c r="DI17" s="596"/>
      <c r="DJ17" s="596"/>
      <c r="DK17" s="597"/>
      <c r="DL17" s="601">
        <v>
154045</v>
      </c>
      <c r="DM17" s="596"/>
      <c r="DN17" s="596"/>
      <c r="DO17" s="596"/>
      <c r="DP17" s="596"/>
      <c r="DQ17" s="596"/>
      <c r="DR17" s="596"/>
      <c r="DS17" s="596"/>
      <c r="DT17" s="596"/>
      <c r="DU17" s="596"/>
      <c r="DV17" s="596"/>
      <c r="DW17" s="596"/>
      <c r="DX17" s="690"/>
    </row>
    <row r="18" spans="2:128" ht="11.25" customHeight="1" x14ac:dyDescent="0.2">
      <c r="B18" s="592" t="s">
        <v>
239</v>
      </c>
      <c r="C18" s="593"/>
      <c r="D18" s="593"/>
      <c r="E18" s="593"/>
      <c r="F18" s="593"/>
      <c r="G18" s="593"/>
      <c r="H18" s="593"/>
      <c r="I18" s="593"/>
      <c r="J18" s="593"/>
      <c r="K18" s="593"/>
      <c r="L18" s="593"/>
      <c r="M18" s="593"/>
      <c r="N18" s="593"/>
      <c r="O18" s="593"/>
      <c r="P18" s="593"/>
      <c r="Q18" s="594"/>
      <c r="R18" s="595">
        <v>
20271</v>
      </c>
      <c r="S18" s="596"/>
      <c r="T18" s="596"/>
      <c r="U18" s="596"/>
      <c r="V18" s="596"/>
      <c r="W18" s="596"/>
      <c r="X18" s="596"/>
      <c r="Y18" s="597"/>
      <c r="Z18" s="598">
        <v>
0</v>
      </c>
      <c r="AA18" s="686"/>
      <c r="AB18" s="686"/>
      <c r="AC18" s="689"/>
      <c r="AD18" s="601" t="s">
        <v>
138</v>
      </c>
      <c r="AE18" s="596"/>
      <c r="AF18" s="596"/>
      <c r="AG18" s="596"/>
      <c r="AH18" s="596"/>
      <c r="AI18" s="596"/>
      <c r="AJ18" s="596"/>
      <c r="AK18" s="597"/>
      <c r="AL18" s="598" t="s">
        <v>
128</v>
      </c>
      <c r="AM18" s="686"/>
      <c r="AN18" s="686"/>
      <c r="AO18" s="687"/>
      <c r="AP18" s="592" t="s">
        <v>
240</v>
      </c>
      <c r="AQ18" s="593"/>
      <c r="AR18" s="593"/>
      <c r="AS18" s="593"/>
      <c r="AT18" s="593"/>
      <c r="AU18" s="593"/>
      <c r="AV18" s="593"/>
      <c r="AW18" s="593"/>
      <c r="AX18" s="593"/>
      <c r="AY18" s="593"/>
      <c r="AZ18" s="593"/>
      <c r="BA18" s="593"/>
      <c r="BB18" s="593"/>
      <c r="BC18" s="594"/>
      <c r="BD18" s="595">
        <v>
77024101</v>
      </c>
      <c r="BE18" s="596"/>
      <c r="BF18" s="596"/>
      <c r="BG18" s="596"/>
      <c r="BH18" s="596"/>
      <c r="BI18" s="596"/>
      <c r="BJ18" s="596"/>
      <c r="BK18" s="597"/>
      <c r="BL18" s="684">
        <v>
27.1</v>
      </c>
      <c r="BM18" s="684"/>
      <c r="BN18" s="684"/>
      <c r="BO18" s="684"/>
      <c r="BP18" s="685" t="s">
        <v>
128</v>
      </c>
      <c r="BQ18" s="685"/>
      <c r="BR18" s="685"/>
      <c r="BS18" s="685"/>
      <c r="BT18" s="685"/>
      <c r="BU18" s="685"/>
      <c r="BV18" s="685"/>
      <c r="BW18" s="688"/>
      <c r="BY18" s="592" t="s">
        <v>
241</v>
      </c>
      <c r="BZ18" s="593"/>
      <c r="CA18" s="593"/>
      <c r="CB18" s="593"/>
      <c r="CC18" s="593"/>
      <c r="CD18" s="593"/>
      <c r="CE18" s="593"/>
      <c r="CF18" s="593"/>
      <c r="CG18" s="593"/>
      <c r="CH18" s="593"/>
      <c r="CI18" s="593"/>
      <c r="CJ18" s="593"/>
      <c r="CK18" s="593"/>
      <c r="CL18" s="594"/>
      <c r="CM18" s="595">
        <v>
103394771</v>
      </c>
      <c r="CN18" s="596"/>
      <c r="CO18" s="596"/>
      <c r="CP18" s="596"/>
      <c r="CQ18" s="596"/>
      <c r="CR18" s="596"/>
      <c r="CS18" s="596"/>
      <c r="CT18" s="597"/>
      <c r="CU18" s="684">
        <v>
14.4</v>
      </c>
      <c r="CV18" s="684"/>
      <c r="CW18" s="684"/>
      <c r="CX18" s="684"/>
      <c r="CY18" s="601" t="s">
        <v>
213</v>
      </c>
      <c r="CZ18" s="596"/>
      <c r="DA18" s="596"/>
      <c r="DB18" s="596"/>
      <c r="DC18" s="596"/>
      <c r="DD18" s="596"/>
      <c r="DE18" s="596"/>
      <c r="DF18" s="596"/>
      <c r="DG18" s="596"/>
      <c r="DH18" s="596"/>
      <c r="DI18" s="596"/>
      <c r="DJ18" s="596"/>
      <c r="DK18" s="597"/>
      <c r="DL18" s="601">
        <v>
101429597</v>
      </c>
      <c r="DM18" s="596"/>
      <c r="DN18" s="596"/>
      <c r="DO18" s="596"/>
      <c r="DP18" s="596"/>
      <c r="DQ18" s="596"/>
      <c r="DR18" s="596"/>
      <c r="DS18" s="596"/>
      <c r="DT18" s="596"/>
      <c r="DU18" s="596"/>
      <c r="DV18" s="596"/>
      <c r="DW18" s="596"/>
      <c r="DX18" s="690"/>
    </row>
    <row r="19" spans="2:128" ht="11.25" customHeight="1" x14ac:dyDescent="0.2">
      <c r="B19" s="592" t="s">
        <v>
242</v>
      </c>
      <c r="C19" s="593"/>
      <c r="D19" s="593"/>
      <c r="E19" s="593"/>
      <c r="F19" s="593"/>
      <c r="G19" s="593"/>
      <c r="H19" s="593"/>
      <c r="I19" s="593"/>
      <c r="J19" s="593"/>
      <c r="K19" s="593"/>
      <c r="L19" s="593"/>
      <c r="M19" s="593"/>
      <c r="N19" s="593"/>
      <c r="O19" s="593"/>
      <c r="P19" s="593"/>
      <c r="Q19" s="594"/>
      <c r="R19" s="595">
        <v>
446567577</v>
      </c>
      <c r="S19" s="596"/>
      <c r="T19" s="596"/>
      <c r="U19" s="596"/>
      <c r="V19" s="596"/>
      <c r="W19" s="596"/>
      <c r="X19" s="596"/>
      <c r="Y19" s="597"/>
      <c r="Z19" s="598">
        <v>
61.4</v>
      </c>
      <c r="AA19" s="686"/>
      <c r="AB19" s="686"/>
      <c r="AC19" s="689"/>
      <c r="AD19" s="601">
        <v>
397917766</v>
      </c>
      <c r="AE19" s="596"/>
      <c r="AF19" s="596"/>
      <c r="AG19" s="596"/>
      <c r="AH19" s="596"/>
      <c r="AI19" s="596"/>
      <c r="AJ19" s="596"/>
      <c r="AK19" s="597"/>
      <c r="AL19" s="598">
        <v>
99.3</v>
      </c>
      <c r="AM19" s="686"/>
      <c r="AN19" s="686"/>
      <c r="AO19" s="687"/>
      <c r="AP19" s="592" t="s">
        <v>
243</v>
      </c>
      <c r="AQ19" s="593"/>
      <c r="AR19" s="593"/>
      <c r="AS19" s="593"/>
      <c r="AT19" s="593"/>
      <c r="AU19" s="593"/>
      <c r="AV19" s="593"/>
      <c r="AW19" s="593"/>
      <c r="AX19" s="593"/>
      <c r="AY19" s="593"/>
      <c r="AZ19" s="593"/>
      <c r="BA19" s="593"/>
      <c r="BB19" s="593"/>
      <c r="BC19" s="594"/>
      <c r="BD19" s="595">
        <v>
5885199</v>
      </c>
      <c r="BE19" s="596"/>
      <c r="BF19" s="596"/>
      <c r="BG19" s="596"/>
      <c r="BH19" s="596"/>
      <c r="BI19" s="596"/>
      <c r="BJ19" s="596"/>
      <c r="BK19" s="597"/>
      <c r="BL19" s="684">
        <v>
2.1</v>
      </c>
      <c r="BM19" s="684"/>
      <c r="BN19" s="684"/>
      <c r="BO19" s="684"/>
      <c r="BP19" s="685" t="s">
        <v>
138</v>
      </c>
      <c r="BQ19" s="685"/>
      <c r="BR19" s="685"/>
      <c r="BS19" s="685"/>
      <c r="BT19" s="685"/>
      <c r="BU19" s="685"/>
      <c r="BV19" s="685"/>
      <c r="BW19" s="688"/>
      <c r="BY19" s="592" t="s">
        <v>
244</v>
      </c>
      <c r="BZ19" s="593"/>
      <c r="CA19" s="593"/>
      <c r="CB19" s="593"/>
      <c r="CC19" s="593"/>
      <c r="CD19" s="593"/>
      <c r="CE19" s="593"/>
      <c r="CF19" s="593"/>
      <c r="CG19" s="593"/>
      <c r="CH19" s="593"/>
      <c r="CI19" s="593"/>
      <c r="CJ19" s="593"/>
      <c r="CK19" s="593"/>
      <c r="CL19" s="594"/>
      <c r="CM19" s="595" t="s">
        <v>
213</v>
      </c>
      <c r="CN19" s="596"/>
      <c r="CO19" s="596"/>
      <c r="CP19" s="596"/>
      <c r="CQ19" s="596"/>
      <c r="CR19" s="596"/>
      <c r="CS19" s="596"/>
      <c r="CT19" s="597"/>
      <c r="CU19" s="684" t="s">
        <v>
128</v>
      </c>
      <c r="CV19" s="684"/>
      <c r="CW19" s="684"/>
      <c r="CX19" s="684"/>
      <c r="CY19" s="601" t="s">
        <v>
213</v>
      </c>
      <c r="CZ19" s="596"/>
      <c r="DA19" s="596"/>
      <c r="DB19" s="596"/>
      <c r="DC19" s="596"/>
      <c r="DD19" s="596"/>
      <c r="DE19" s="596"/>
      <c r="DF19" s="596"/>
      <c r="DG19" s="596"/>
      <c r="DH19" s="596"/>
      <c r="DI19" s="596"/>
      <c r="DJ19" s="596"/>
      <c r="DK19" s="597"/>
      <c r="DL19" s="601" t="s">
        <v>
128</v>
      </c>
      <c r="DM19" s="596"/>
      <c r="DN19" s="596"/>
      <c r="DO19" s="596"/>
      <c r="DP19" s="596"/>
      <c r="DQ19" s="596"/>
      <c r="DR19" s="596"/>
      <c r="DS19" s="596"/>
      <c r="DT19" s="596"/>
      <c r="DU19" s="596"/>
      <c r="DV19" s="596"/>
      <c r="DW19" s="596"/>
      <c r="DX19" s="690"/>
    </row>
    <row r="20" spans="2:128" ht="11.25" customHeight="1" x14ac:dyDescent="0.2">
      <c r="B20" s="592" t="s">
        <v>
245</v>
      </c>
      <c r="C20" s="593"/>
      <c r="D20" s="593"/>
      <c r="E20" s="593"/>
      <c r="F20" s="593"/>
      <c r="G20" s="593"/>
      <c r="H20" s="593"/>
      <c r="I20" s="593"/>
      <c r="J20" s="593"/>
      <c r="K20" s="593"/>
      <c r="L20" s="593"/>
      <c r="M20" s="593"/>
      <c r="N20" s="593"/>
      <c r="O20" s="593"/>
      <c r="P20" s="593"/>
      <c r="Q20" s="594"/>
      <c r="R20" s="595">
        <v>
743793</v>
      </c>
      <c r="S20" s="596"/>
      <c r="T20" s="596"/>
      <c r="U20" s="596"/>
      <c r="V20" s="596"/>
      <c r="W20" s="596"/>
      <c r="X20" s="596"/>
      <c r="Y20" s="597"/>
      <c r="Z20" s="598">
        <v>
0.1</v>
      </c>
      <c r="AA20" s="686"/>
      <c r="AB20" s="686"/>
      <c r="AC20" s="689"/>
      <c r="AD20" s="601">
        <v>
743793</v>
      </c>
      <c r="AE20" s="596"/>
      <c r="AF20" s="596"/>
      <c r="AG20" s="596"/>
      <c r="AH20" s="596"/>
      <c r="AI20" s="596"/>
      <c r="AJ20" s="596"/>
      <c r="AK20" s="597"/>
      <c r="AL20" s="598">
        <v>
0.2</v>
      </c>
      <c r="AM20" s="686"/>
      <c r="AN20" s="686"/>
      <c r="AO20" s="687"/>
      <c r="AP20" s="691" t="s">
        <v>
246</v>
      </c>
      <c r="AQ20" s="692"/>
      <c r="AR20" s="692"/>
      <c r="AS20" s="692"/>
      <c r="AT20" s="692"/>
      <c r="AU20" s="692"/>
      <c r="AV20" s="692"/>
      <c r="AW20" s="692"/>
      <c r="AX20" s="692"/>
      <c r="AY20" s="692"/>
      <c r="AZ20" s="692"/>
      <c r="BA20" s="692"/>
      <c r="BB20" s="692"/>
      <c r="BC20" s="693"/>
      <c r="BD20" s="595">
        <v>
2158114</v>
      </c>
      <c r="BE20" s="596"/>
      <c r="BF20" s="596"/>
      <c r="BG20" s="596"/>
      <c r="BH20" s="596"/>
      <c r="BI20" s="596"/>
      <c r="BJ20" s="596"/>
      <c r="BK20" s="597"/>
      <c r="BL20" s="684">
        <v>
0.8</v>
      </c>
      <c r="BM20" s="684"/>
      <c r="BN20" s="684"/>
      <c r="BO20" s="684"/>
      <c r="BP20" s="685" t="s">
        <v>
138</v>
      </c>
      <c r="BQ20" s="685"/>
      <c r="BR20" s="685"/>
      <c r="BS20" s="685"/>
      <c r="BT20" s="685"/>
      <c r="BU20" s="685"/>
      <c r="BV20" s="685"/>
      <c r="BW20" s="688"/>
      <c r="BY20" s="691" t="s">
        <v>
247</v>
      </c>
      <c r="BZ20" s="692"/>
      <c r="CA20" s="692"/>
      <c r="CB20" s="692"/>
      <c r="CC20" s="692"/>
      <c r="CD20" s="692"/>
      <c r="CE20" s="692"/>
      <c r="CF20" s="692"/>
      <c r="CG20" s="692"/>
      <c r="CH20" s="692"/>
      <c r="CI20" s="692"/>
      <c r="CJ20" s="692"/>
      <c r="CK20" s="692"/>
      <c r="CL20" s="693"/>
      <c r="CM20" s="595" t="s">
        <v>
138</v>
      </c>
      <c r="CN20" s="596"/>
      <c r="CO20" s="596"/>
      <c r="CP20" s="596"/>
      <c r="CQ20" s="596"/>
      <c r="CR20" s="596"/>
      <c r="CS20" s="596"/>
      <c r="CT20" s="597"/>
      <c r="CU20" s="684" t="s">
        <v>
138</v>
      </c>
      <c r="CV20" s="684"/>
      <c r="CW20" s="684"/>
      <c r="CX20" s="684"/>
      <c r="CY20" s="601" t="s">
        <v>
138</v>
      </c>
      <c r="CZ20" s="596"/>
      <c r="DA20" s="596"/>
      <c r="DB20" s="596"/>
      <c r="DC20" s="596"/>
      <c r="DD20" s="596"/>
      <c r="DE20" s="596"/>
      <c r="DF20" s="596"/>
      <c r="DG20" s="596"/>
      <c r="DH20" s="596"/>
      <c r="DI20" s="596"/>
      <c r="DJ20" s="596"/>
      <c r="DK20" s="597"/>
      <c r="DL20" s="601" t="s">
        <v>
128</v>
      </c>
      <c r="DM20" s="596"/>
      <c r="DN20" s="596"/>
      <c r="DO20" s="596"/>
      <c r="DP20" s="596"/>
      <c r="DQ20" s="596"/>
      <c r="DR20" s="596"/>
      <c r="DS20" s="596"/>
      <c r="DT20" s="596"/>
      <c r="DU20" s="596"/>
      <c r="DV20" s="596"/>
      <c r="DW20" s="596"/>
      <c r="DX20" s="690"/>
    </row>
    <row r="21" spans="2:128" ht="11.25" customHeight="1" x14ac:dyDescent="0.2">
      <c r="B21" s="592" t="s">
        <v>
248</v>
      </c>
      <c r="C21" s="593"/>
      <c r="D21" s="593"/>
      <c r="E21" s="593"/>
      <c r="F21" s="593"/>
      <c r="G21" s="593"/>
      <c r="H21" s="593"/>
      <c r="I21" s="593"/>
      <c r="J21" s="593"/>
      <c r="K21" s="593"/>
      <c r="L21" s="593"/>
      <c r="M21" s="593"/>
      <c r="N21" s="593"/>
      <c r="O21" s="593"/>
      <c r="P21" s="593"/>
      <c r="Q21" s="594"/>
      <c r="R21" s="595">
        <v>
5528105</v>
      </c>
      <c r="S21" s="596"/>
      <c r="T21" s="596"/>
      <c r="U21" s="596"/>
      <c r="V21" s="596"/>
      <c r="W21" s="596"/>
      <c r="X21" s="596"/>
      <c r="Y21" s="597"/>
      <c r="Z21" s="598">
        <v>
0.8</v>
      </c>
      <c r="AA21" s="686"/>
      <c r="AB21" s="686"/>
      <c r="AC21" s="689"/>
      <c r="AD21" s="601" t="s">
        <v>
138</v>
      </c>
      <c r="AE21" s="596"/>
      <c r="AF21" s="596"/>
      <c r="AG21" s="596"/>
      <c r="AH21" s="596"/>
      <c r="AI21" s="596"/>
      <c r="AJ21" s="596"/>
      <c r="AK21" s="597"/>
      <c r="AL21" s="598" t="s">
        <v>
138</v>
      </c>
      <c r="AM21" s="686"/>
      <c r="AN21" s="686"/>
      <c r="AO21" s="687"/>
      <c r="AP21" s="691" t="s">
        <v>
249</v>
      </c>
      <c r="AQ21" s="692"/>
      <c r="AR21" s="692"/>
      <c r="AS21" s="692"/>
      <c r="AT21" s="692"/>
      <c r="AU21" s="692"/>
      <c r="AV21" s="692"/>
      <c r="AW21" s="692"/>
      <c r="AX21" s="692"/>
      <c r="AY21" s="692"/>
      <c r="AZ21" s="692"/>
      <c r="BA21" s="692"/>
      <c r="BB21" s="692"/>
      <c r="BC21" s="693"/>
      <c r="BD21" s="595">
        <v>
1164512</v>
      </c>
      <c r="BE21" s="596"/>
      <c r="BF21" s="596"/>
      <c r="BG21" s="596"/>
      <c r="BH21" s="596"/>
      <c r="BI21" s="596"/>
      <c r="BJ21" s="596"/>
      <c r="BK21" s="597"/>
      <c r="BL21" s="684">
        <v>
0.4</v>
      </c>
      <c r="BM21" s="684"/>
      <c r="BN21" s="684"/>
      <c r="BO21" s="684"/>
      <c r="BP21" s="685" t="s">
        <v>
128</v>
      </c>
      <c r="BQ21" s="685"/>
      <c r="BR21" s="685"/>
      <c r="BS21" s="685"/>
      <c r="BT21" s="685"/>
      <c r="BU21" s="685"/>
      <c r="BV21" s="685"/>
      <c r="BW21" s="688"/>
      <c r="BY21" s="691" t="s">
        <v>
250</v>
      </c>
      <c r="BZ21" s="692"/>
      <c r="CA21" s="692"/>
      <c r="CB21" s="692"/>
      <c r="CC21" s="692"/>
      <c r="CD21" s="692"/>
      <c r="CE21" s="692"/>
      <c r="CF21" s="692"/>
      <c r="CG21" s="692"/>
      <c r="CH21" s="692"/>
      <c r="CI21" s="692"/>
      <c r="CJ21" s="692"/>
      <c r="CK21" s="692"/>
      <c r="CL21" s="693"/>
      <c r="CM21" s="595">
        <v>
428519</v>
      </c>
      <c r="CN21" s="596"/>
      <c r="CO21" s="596"/>
      <c r="CP21" s="596"/>
      <c r="CQ21" s="596"/>
      <c r="CR21" s="596"/>
      <c r="CS21" s="596"/>
      <c r="CT21" s="597"/>
      <c r="CU21" s="684">
        <v>
0.1</v>
      </c>
      <c r="CV21" s="684"/>
      <c r="CW21" s="684"/>
      <c r="CX21" s="684"/>
      <c r="CY21" s="601" t="s">
        <v>
138</v>
      </c>
      <c r="CZ21" s="596"/>
      <c r="DA21" s="596"/>
      <c r="DB21" s="596"/>
      <c r="DC21" s="596"/>
      <c r="DD21" s="596"/>
      <c r="DE21" s="596"/>
      <c r="DF21" s="596"/>
      <c r="DG21" s="596"/>
      <c r="DH21" s="596"/>
      <c r="DI21" s="596"/>
      <c r="DJ21" s="596"/>
      <c r="DK21" s="597"/>
      <c r="DL21" s="601">
        <v>
428519</v>
      </c>
      <c r="DM21" s="596"/>
      <c r="DN21" s="596"/>
      <c r="DO21" s="596"/>
      <c r="DP21" s="596"/>
      <c r="DQ21" s="596"/>
      <c r="DR21" s="596"/>
      <c r="DS21" s="596"/>
      <c r="DT21" s="596"/>
      <c r="DU21" s="596"/>
      <c r="DV21" s="596"/>
      <c r="DW21" s="596"/>
      <c r="DX21" s="690"/>
    </row>
    <row r="22" spans="2:128" ht="11.25" customHeight="1" x14ac:dyDescent="0.2">
      <c r="B22" s="592" t="s">
        <v>
251</v>
      </c>
      <c r="C22" s="593"/>
      <c r="D22" s="593"/>
      <c r="E22" s="593"/>
      <c r="F22" s="593"/>
      <c r="G22" s="593"/>
      <c r="H22" s="593"/>
      <c r="I22" s="593"/>
      <c r="J22" s="593"/>
      <c r="K22" s="593"/>
      <c r="L22" s="593"/>
      <c r="M22" s="593"/>
      <c r="N22" s="593"/>
      <c r="O22" s="593"/>
      <c r="P22" s="593"/>
      <c r="Q22" s="594"/>
      <c r="R22" s="595">
        <v>
8822332</v>
      </c>
      <c r="S22" s="596"/>
      <c r="T22" s="596"/>
      <c r="U22" s="596"/>
      <c r="V22" s="596"/>
      <c r="W22" s="596"/>
      <c r="X22" s="596"/>
      <c r="Y22" s="597"/>
      <c r="Z22" s="598">
        <v>
1.2</v>
      </c>
      <c r="AA22" s="686"/>
      <c r="AB22" s="686"/>
      <c r="AC22" s="689"/>
      <c r="AD22" s="601">
        <v>
1453661</v>
      </c>
      <c r="AE22" s="596"/>
      <c r="AF22" s="596"/>
      <c r="AG22" s="596"/>
      <c r="AH22" s="596"/>
      <c r="AI22" s="596"/>
      <c r="AJ22" s="596"/>
      <c r="AK22" s="597"/>
      <c r="AL22" s="598">
        <v>
0.4</v>
      </c>
      <c r="AM22" s="686"/>
      <c r="AN22" s="686"/>
      <c r="AO22" s="687"/>
      <c r="AP22" s="691" t="s">
        <v>
252</v>
      </c>
      <c r="AQ22" s="692"/>
      <c r="AR22" s="692"/>
      <c r="AS22" s="692"/>
      <c r="AT22" s="692"/>
      <c r="AU22" s="692"/>
      <c r="AV22" s="692"/>
      <c r="AW22" s="692"/>
      <c r="AX22" s="692"/>
      <c r="AY22" s="692"/>
      <c r="AZ22" s="692"/>
      <c r="BA22" s="692"/>
      <c r="BB22" s="692"/>
      <c r="BC22" s="693"/>
      <c r="BD22" s="595">
        <v>
3858181</v>
      </c>
      <c r="BE22" s="596"/>
      <c r="BF22" s="596"/>
      <c r="BG22" s="596"/>
      <c r="BH22" s="596"/>
      <c r="BI22" s="596"/>
      <c r="BJ22" s="596"/>
      <c r="BK22" s="597"/>
      <c r="BL22" s="684">
        <v>
1.4</v>
      </c>
      <c r="BM22" s="684"/>
      <c r="BN22" s="684"/>
      <c r="BO22" s="684"/>
      <c r="BP22" s="685" t="s">
        <v>
213</v>
      </c>
      <c r="BQ22" s="685"/>
      <c r="BR22" s="685"/>
      <c r="BS22" s="685"/>
      <c r="BT22" s="685"/>
      <c r="BU22" s="685"/>
      <c r="BV22" s="685"/>
      <c r="BW22" s="688"/>
      <c r="BY22" s="691" t="s">
        <v>
253</v>
      </c>
      <c r="BZ22" s="692"/>
      <c r="CA22" s="692"/>
      <c r="CB22" s="692"/>
      <c r="CC22" s="692"/>
      <c r="CD22" s="692"/>
      <c r="CE22" s="692"/>
      <c r="CF22" s="692"/>
      <c r="CG22" s="692"/>
      <c r="CH22" s="692"/>
      <c r="CI22" s="692"/>
      <c r="CJ22" s="692"/>
      <c r="CK22" s="692"/>
      <c r="CL22" s="693"/>
      <c r="CM22" s="595">
        <v>
930131</v>
      </c>
      <c r="CN22" s="596"/>
      <c r="CO22" s="596"/>
      <c r="CP22" s="596"/>
      <c r="CQ22" s="596"/>
      <c r="CR22" s="596"/>
      <c r="CS22" s="596"/>
      <c r="CT22" s="597"/>
      <c r="CU22" s="684">
        <v>
0.1</v>
      </c>
      <c r="CV22" s="684"/>
      <c r="CW22" s="684"/>
      <c r="CX22" s="684"/>
      <c r="CY22" s="601" t="s">
        <v>
213</v>
      </c>
      <c r="CZ22" s="596"/>
      <c r="DA22" s="596"/>
      <c r="DB22" s="596"/>
      <c r="DC22" s="596"/>
      <c r="DD22" s="596"/>
      <c r="DE22" s="596"/>
      <c r="DF22" s="596"/>
      <c r="DG22" s="596"/>
      <c r="DH22" s="596"/>
      <c r="DI22" s="596"/>
      <c r="DJ22" s="596"/>
      <c r="DK22" s="597"/>
      <c r="DL22" s="601">
        <v>
930131</v>
      </c>
      <c r="DM22" s="596"/>
      <c r="DN22" s="596"/>
      <c r="DO22" s="596"/>
      <c r="DP22" s="596"/>
      <c r="DQ22" s="596"/>
      <c r="DR22" s="596"/>
      <c r="DS22" s="596"/>
      <c r="DT22" s="596"/>
      <c r="DU22" s="596"/>
      <c r="DV22" s="596"/>
      <c r="DW22" s="596"/>
      <c r="DX22" s="690"/>
    </row>
    <row r="23" spans="2:128" ht="11.25" customHeight="1" x14ac:dyDescent="0.2">
      <c r="B23" s="592" t="s">
        <v>
254</v>
      </c>
      <c r="C23" s="593"/>
      <c r="D23" s="593"/>
      <c r="E23" s="593"/>
      <c r="F23" s="593"/>
      <c r="G23" s="593"/>
      <c r="H23" s="593"/>
      <c r="I23" s="593"/>
      <c r="J23" s="593"/>
      <c r="K23" s="593"/>
      <c r="L23" s="593"/>
      <c r="M23" s="593"/>
      <c r="N23" s="593"/>
      <c r="O23" s="593"/>
      <c r="P23" s="593"/>
      <c r="Q23" s="594"/>
      <c r="R23" s="595">
        <v>
3415295</v>
      </c>
      <c r="S23" s="596"/>
      <c r="T23" s="596"/>
      <c r="U23" s="596"/>
      <c r="V23" s="596"/>
      <c r="W23" s="596"/>
      <c r="X23" s="596"/>
      <c r="Y23" s="597"/>
      <c r="Z23" s="598">
        <v>
0.5</v>
      </c>
      <c r="AA23" s="686"/>
      <c r="AB23" s="686"/>
      <c r="AC23" s="689"/>
      <c r="AD23" s="601" t="s">
        <v>
213</v>
      </c>
      <c r="AE23" s="596"/>
      <c r="AF23" s="596"/>
      <c r="AG23" s="596"/>
      <c r="AH23" s="596"/>
      <c r="AI23" s="596"/>
      <c r="AJ23" s="596"/>
      <c r="AK23" s="597"/>
      <c r="AL23" s="598" t="s">
        <v>
138</v>
      </c>
      <c r="AM23" s="686"/>
      <c r="AN23" s="686"/>
      <c r="AO23" s="687"/>
      <c r="AP23" s="691" t="s">
        <v>
255</v>
      </c>
      <c r="AQ23" s="692"/>
      <c r="AR23" s="692"/>
      <c r="AS23" s="692"/>
      <c r="AT23" s="692"/>
      <c r="AU23" s="692"/>
      <c r="AV23" s="692"/>
      <c r="AW23" s="692"/>
      <c r="AX23" s="692"/>
      <c r="AY23" s="692"/>
      <c r="AZ23" s="692"/>
      <c r="BA23" s="692"/>
      <c r="BB23" s="692"/>
      <c r="BC23" s="693"/>
      <c r="BD23" s="595">
        <v>
17498352</v>
      </c>
      <c r="BE23" s="596"/>
      <c r="BF23" s="596"/>
      <c r="BG23" s="596"/>
      <c r="BH23" s="596"/>
      <c r="BI23" s="596"/>
      <c r="BJ23" s="596"/>
      <c r="BK23" s="597"/>
      <c r="BL23" s="684">
        <v>
6.2</v>
      </c>
      <c r="BM23" s="684"/>
      <c r="BN23" s="684"/>
      <c r="BO23" s="684"/>
      <c r="BP23" s="685" t="s">
        <v>
128</v>
      </c>
      <c r="BQ23" s="685"/>
      <c r="BR23" s="685"/>
      <c r="BS23" s="685"/>
      <c r="BT23" s="685"/>
      <c r="BU23" s="685"/>
      <c r="BV23" s="685"/>
      <c r="BW23" s="688"/>
      <c r="BY23" s="691" t="s">
        <v>
256</v>
      </c>
      <c r="BZ23" s="692"/>
      <c r="CA23" s="692"/>
      <c r="CB23" s="692"/>
      <c r="CC23" s="692"/>
      <c r="CD23" s="692"/>
      <c r="CE23" s="692"/>
      <c r="CF23" s="692"/>
      <c r="CG23" s="692"/>
      <c r="CH23" s="692"/>
      <c r="CI23" s="692"/>
      <c r="CJ23" s="692"/>
      <c r="CK23" s="692"/>
      <c r="CL23" s="693"/>
      <c r="CM23" s="595">
        <v>
775125</v>
      </c>
      <c r="CN23" s="596"/>
      <c r="CO23" s="596"/>
      <c r="CP23" s="596"/>
      <c r="CQ23" s="596"/>
      <c r="CR23" s="596"/>
      <c r="CS23" s="596"/>
      <c r="CT23" s="597"/>
      <c r="CU23" s="684">
        <v>
0.1</v>
      </c>
      <c r="CV23" s="684"/>
      <c r="CW23" s="684"/>
      <c r="CX23" s="684"/>
      <c r="CY23" s="601" t="s">
        <v>
128</v>
      </c>
      <c r="CZ23" s="596"/>
      <c r="DA23" s="596"/>
      <c r="DB23" s="596"/>
      <c r="DC23" s="596"/>
      <c r="DD23" s="596"/>
      <c r="DE23" s="596"/>
      <c r="DF23" s="596"/>
      <c r="DG23" s="596"/>
      <c r="DH23" s="596"/>
      <c r="DI23" s="596"/>
      <c r="DJ23" s="596"/>
      <c r="DK23" s="597"/>
      <c r="DL23" s="601">
        <v>
775125</v>
      </c>
      <c r="DM23" s="596"/>
      <c r="DN23" s="596"/>
      <c r="DO23" s="596"/>
      <c r="DP23" s="596"/>
      <c r="DQ23" s="596"/>
      <c r="DR23" s="596"/>
      <c r="DS23" s="596"/>
      <c r="DT23" s="596"/>
      <c r="DU23" s="596"/>
      <c r="DV23" s="596"/>
      <c r="DW23" s="596"/>
      <c r="DX23" s="690"/>
    </row>
    <row r="24" spans="2:128" ht="11.25" customHeight="1" x14ac:dyDescent="0.2">
      <c r="B24" s="592" t="s">
        <v>
257</v>
      </c>
      <c r="C24" s="593"/>
      <c r="D24" s="593"/>
      <c r="E24" s="593"/>
      <c r="F24" s="593"/>
      <c r="G24" s="593"/>
      <c r="H24" s="593"/>
      <c r="I24" s="593"/>
      <c r="J24" s="593"/>
      <c r="K24" s="593"/>
      <c r="L24" s="593"/>
      <c r="M24" s="593"/>
      <c r="N24" s="593"/>
      <c r="O24" s="593"/>
      <c r="P24" s="593"/>
      <c r="Q24" s="594"/>
      <c r="R24" s="595">
        <v>
85467565</v>
      </c>
      <c r="S24" s="596"/>
      <c r="T24" s="596"/>
      <c r="U24" s="596"/>
      <c r="V24" s="596"/>
      <c r="W24" s="596"/>
      <c r="X24" s="596"/>
      <c r="Y24" s="597"/>
      <c r="Z24" s="598">
        <v>
11.8</v>
      </c>
      <c r="AA24" s="686"/>
      <c r="AB24" s="686"/>
      <c r="AC24" s="689"/>
      <c r="AD24" s="601" t="s">
        <v>
138</v>
      </c>
      <c r="AE24" s="596"/>
      <c r="AF24" s="596"/>
      <c r="AG24" s="596"/>
      <c r="AH24" s="596"/>
      <c r="AI24" s="596"/>
      <c r="AJ24" s="596"/>
      <c r="AK24" s="597"/>
      <c r="AL24" s="598" t="s">
        <v>
213</v>
      </c>
      <c r="AM24" s="686"/>
      <c r="AN24" s="686"/>
      <c r="AO24" s="687"/>
      <c r="AP24" s="691" t="s">
        <v>
258</v>
      </c>
      <c r="AQ24" s="692"/>
      <c r="AR24" s="692"/>
      <c r="AS24" s="692"/>
      <c r="AT24" s="692"/>
      <c r="AU24" s="692"/>
      <c r="AV24" s="692"/>
      <c r="AW24" s="692"/>
      <c r="AX24" s="692"/>
      <c r="AY24" s="692"/>
      <c r="AZ24" s="692"/>
      <c r="BA24" s="692"/>
      <c r="BB24" s="692"/>
      <c r="BC24" s="693"/>
      <c r="BD24" s="595">
        <v>
34352498</v>
      </c>
      <c r="BE24" s="596"/>
      <c r="BF24" s="596"/>
      <c r="BG24" s="596"/>
      <c r="BH24" s="596"/>
      <c r="BI24" s="596"/>
      <c r="BJ24" s="596"/>
      <c r="BK24" s="597"/>
      <c r="BL24" s="684">
        <v>
12.1</v>
      </c>
      <c r="BM24" s="684"/>
      <c r="BN24" s="684"/>
      <c r="BO24" s="684"/>
      <c r="BP24" s="685" t="s">
        <v>
138</v>
      </c>
      <c r="BQ24" s="685"/>
      <c r="BR24" s="685"/>
      <c r="BS24" s="685"/>
      <c r="BT24" s="685"/>
      <c r="BU24" s="685"/>
      <c r="BV24" s="685"/>
      <c r="BW24" s="688"/>
      <c r="BY24" s="691" t="s">
        <v>
259</v>
      </c>
      <c r="BZ24" s="692"/>
      <c r="CA24" s="692"/>
      <c r="CB24" s="692"/>
      <c r="CC24" s="692"/>
      <c r="CD24" s="692"/>
      <c r="CE24" s="692"/>
      <c r="CF24" s="692"/>
      <c r="CG24" s="692"/>
      <c r="CH24" s="692"/>
      <c r="CI24" s="692"/>
      <c r="CJ24" s="692"/>
      <c r="CK24" s="692"/>
      <c r="CL24" s="693"/>
      <c r="CM24" s="595" t="s">
        <v>
138</v>
      </c>
      <c r="CN24" s="596"/>
      <c r="CO24" s="596"/>
      <c r="CP24" s="596"/>
      <c r="CQ24" s="596"/>
      <c r="CR24" s="596"/>
      <c r="CS24" s="596"/>
      <c r="CT24" s="597"/>
      <c r="CU24" s="684" t="s">
        <v>
128</v>
      </c>
      <c r="CV24" s="684"/>
      <c r="CW24" s="684"/>
      <c r="CX24" s="684"/>
      <c r="CY24" s="601" t="s">
        <v>
213</v>
      </c>
      <c r="CZ24" s="596"/>
      <c r="DA24" s="596"/>
      <c r="DB24" s="596"/>
      <c r="DC24" s="596"/>
      <c r="DD24" s="596"/>
      <c r="DE24" s="596"/>
      <c r="DF24" s="596"/>
      <c r="DG24" s="596"/>
      <c r="DH24" s="596"/>
      <c r="DI24" s="596"/>
      <c r="DJ24" s="596"/>
      <c r="DK24" s="597"/>
      <c r="DL24" s="601" t="s">
        <v>
138</v>
      </c>
      <c r="DM24" s="596"/>
      <c r="DN24" s="596"/>
      <c r="DO24" s="596"/>
      <c r="DP24" s="596"/>
      <c r="DQ24" s="596"/>
      <c r="DR24" s="596"/>
      <c r="DS24" s="596"/>
      <c r="DT24" s="596"/>
      <c r="DU24" s="596"/>
      <c r="DV24" s="596"/>
      <c r="DW24" s="596"/>
      <c r="DX24" s="690"/>
    </row>
    <row r="25" spans="2:128" ht="11.25" customHeight="1" x14ac:dyDescent="0.2">
      <c r="B25" s="592" t="s">
        <v>
260</v>
      </c>
      <c r="C25" s="593"/>
      <c r="D25" s="593"/>
      <c r="E25" s="593"/>
      <c r="F25" s="593"/>
      <c r="G25" s="593"/>
      <c r="H25" s="593"/>
      <c r="I25" s="593"/>
      <c r="J25" s="593"/>
      <c r="K25" s="593"/>
      <c r="L25" s="593"/>
      <c r="M25" s="593"/>
      <c r="N25" s="593"/>
      <c r="O25" s="593"/>
      <c r="P25" s="593"/>
      <c r="Q25" s="594"/>
      <c r="R25" s="595" t="s">
        <v>
138</v>
      </c>
      <c r="S25" s="596"/>
      <c r="T25" s="596"/>
      <c r="U25" s="596"/>
      <c r="V25" s="596"/>
      <c r="W25" s="596"/>
      <c r="X25" s="596"/>
      <c r="Y25" s="597"/>
      <c r="Z25" s="598" t="s">
        <v>
213</v>
      </c>
      <c r="AA25" s="686"/>
      <c r="AB25" s="686"/>
      <c r="AC25" s="689"/>
      <c r="AD25" s="601" t="s">
        <v>
138</v>
      </c>
      <c r="AE25" s="596"/>
      <c r="AF25" s="596"/>
      <c r="AG25" s="596"/>
      <c r="AH25" s="596"/>
      <c r="AI25" s="596"/>
      <c r="AJ25" s="596"/>
      <c r="AK25" s="597"/>
      <c r="AL25" s="598" t="s">
        <v>
213</v>
      </c>
      <c r="AM25" s="686"/>
      <c r="AN25" s="686"/>
      <c r="AO25" s="687"/>
      <c r="AP25" s="691" t="s">
        <v>
261</v>
      </c>
      <c r="AQ25" s="692"/>
      <c r="AR25" s="692"/>
      <c r="AS25" s="692"/>
      <c r="AT25" s="692"/>
      <c r="AU25" s="692"/>
      <c r="AV25" s="692"/>
      <c r="AW25" s="692"/>
      <c r="AX25" s="692"/>
      <c r="AY25" s="692"/>
      <c r="AZ25" s="692"/>
      <c r="BA25" s="692"/>
      <c r="BB25" s="692"/>
      <c r="BC25" s="693"/>
      <c r="BD25" s="595">
        <v>
1706</v>
      </c>
      <c r="BE25" s="596"/>
      <c r="BF25" s="596"/>
      <c r="BG25" s="596"/>
      <c r="BH25" s="596"/>
      <c r="BI25" s="596"/>
      <c r="BJ25" s="596"/>
      <c r="BK25" s="597"/>
      <c r="BL25" s="684">
        <v>
0</v>
      </c>
      <c r="BM25" s="684"/>
      <c r="BN25" s="684"/>
      <c r="BO25" s="684"/>
      <c r="BP25" s="685" t="s">
        <v>
138</v>
      </c>
      <c r="BQ25" s="685"/>
      <c r="BR25" s="685"/>
      <c r="BS25" s="685"/>
      <c r="BT25" s="685"/>
      <c r="BU25" s="685"/>
      <c r="BV25" s="685"/>
      <c r="BW25" s="688"/>
      <c r="BY25" s="691" t="s">
        <v>
262</v>
      </c>
      <c r="BZ25" s="692"/>
      <c r="CA25" s="692"/>
      <c r="CB25" s="692"/>
      <c r="CC25" s="692"/>
      <c r="CD25" s="692"/>
      <c r="CE25" s="692"/>
      <c r="CF25" s="692"/>
      <c r="CG25" s="692"/>
      <c r="CH25" s="692"/>
      <c r="CI25" s="692"/>
      <c r="CJ25" s="692"/>
      <c r="CK25" s="692"/>
      <c r="CL25" s="693"/>
      <c r="CM25" s="595" t="s">
        <v>
138</v>
      </c>
      <c r="CN25" s="596"/>
      <c r="CO25" s="596"/>
      <c r="CP25" s="596"/>
      <c r="CQ25" s="596"/>
      <c r="CR25" s="596"/>
      <c r="CS25" s="596"/>
      <c r="CT25" s="597"/>
      <c r="CU25" s="684" t="s">
        <v>
213</v>
      </c>
      <c r="CV25" s="684"/>
      <c r="CW25" s="684"/>
      <c r="CX25" s="684"/>
      <c r="CY25" s="601" t="s">
        <v>
138</v>
      </c>
      <c r="CZ25" s="596"/>
      <c r="DA25" s="596"/>
      <c r="DB25" s="596"/>
      <c r="DC25" s="596"/>
      <c r="DD25" s="596"/>
      <c r="DE25" s="596"/>
      <c r="DF25" s="596"/>
      <c r="DG25" s="596"/>
      <c r="DH25" s="596"/>
      <c r="DI25" s="596"/>
      <c r="DJ25" s="596"/>
      <c r="DK25" s="597"/>
      <c r="DL25" s="601" t="s">
        <v>
138</v>
      </c>
      <c r="DM25" s="596"/>
      <c r="DN25" s="596"/>
      <c r="DO25" s="596"/>
      <c r="DP25" s="596"/>
      <c r="DQ25" s="596"/>
      <c r="DR25" s="596"/>
      <c r="DS25" s="596"/>
      <c r="DT25" s="596"/>
      <c r="DU25" s="596"/>
      <c r="DV25" s="596"/>
      <c r="DW25" s="596"/>
      <c r="DX25" s="690"/>
    </row>
    <row r="26" spans="2:128" ht="11.25" customHeight="1" x14ac:dyDescent="0.2">
      <c r="B26" s="592" t="s">
        <v>
263</v>
      </c>
      <c r="C26" s="593"/>
      <c r="D26" s="593"/>
      <c r="E26" s="593"/>
      <c r="F26" s="593"/>
      <c r="G26" s="593"/>
      <c r="H26" s="593"/>
      <c r="I26" s="593"/>
      <c r="J26" s="593"/>
      <c r="K26" s="593"/>
      <c r="L26" s="593"/>
      <c r="M26" s="593"/>
      <c r="N26" s="593"/>
      <c r="O26" s="593"/>
      <c r="P26" s="593"/>
      <c r="Q26" s="594"/>
      <c r="R26" s="595">
        <v>
2859620</v>
      </c>
      <c r="S26" s="596"/>
      <c r="T26" s="596"/>
      <c r="U26" s="596"/>
      <c r="V26" s="596"/>
      <c r="W26" s="596"/>
      <c r="X26" s="596"/>
      <c r="Y26" s="597"/>
      <c r="Z26" s="598">
        <v>
0.4</v>
      </c>
      <c r="AA26" s="686"/>
      <c r="AB26" s="686"/>
      <c r="AC26" s="689"/>
      <c r="AD26" s="601">
        <v>
250369</v>
      </c>
      <c r="AE26" s="596"/>
      <c r="AF26" s="596"/>
      <c r="AG26" s="596"/>
      <c r="AH26" s="596"/>
      <c r="AI26" s="596"/>
      <c r="AJ26" s="596"/>
      <c r="AK26" s="597"/>
      <c r="AL26" s="598">
        <v>
0.1</v>
      </c>
      <c r="AM26" s="686"/>
      <c r="AN26" s="686"/>
      <c r="AO26" s="687"/>
      <c r="AP26" s="691" t="s">
        <v>
264</v>
      </c>
      <c r="AQ26" s="692"/>
      <c r="AR26" s="692"/>
      <c r="AS26" s="692"/>
      <c r="AT26" s="692"/>
      <c r="AU26" s="692"/>
      <c r="AV26" s="692"/>
      <c r="AW26" s="692"/>
      <c r="AX26" s="692"/>
      <c r="AY26" s="692"/>
      <c r="AZ26" s="692"/>
      <c r="BA26" s="692"/>
      <c r="BB26" s="692"/>
      <c r="BC26" s="693"/>
      <c r="BD26" s="595" t="s">
        <v>
213</v>
      </c>
      <c r="BE26" s="596"/>
      <c r="BF26" s="596"/>
      <c r="BG26" s="596"/>
      <c r="BH26" s="596"/>
      <c r="BI26" s="596"/>
      <c r="BJ26" s="596"/>
      <c r="BK26" s="597"/>
      <c r="BL26" s="684" t="s">
        <v>
213</v>
      </c>
      <c r="BM26" s="684"/>
      <c r="BN26" s="684"/>
      <c r="BO26" s="684"/>
      <c r="BP26" s="685" t="s">
        <v>
138</v>
      </c>
      <c r="BQ26" s="685"/>
      <c r="BR26" s="685"/>
      <c r="BS26" s="685"/>
      <c r="BT26" s="685"/>
      <c r="BU26" s="685"/>
      <c r="BV26" s="685"/>
      <c r="BW26" s="688"/>
      <c r="BY26" s="691" t="s">
        <v>
265</v>
      </c>
      <c r="BZ26" s="692"/>
      <c r="CA26" s="692"/>
      <c r="CB26" s="692"/>
      <c r="CC26" s="692"/>
      <c r="CD26" s="692"/>
      <c r="CE26" s="692"/>
      <c r="CF26" s="692"/>
      <c r="CG26" s="692"/>
      <c r="CH26" s="692"/>
      <c r="CI26" s="692"/>
      <c r="CJ26" s="692"/>
      <c r="CK26" s="692"/>
      <c r="CL26" s="693"/>
      <c r="CM26" s="595">
        <v>
38641297</v>
      </c>
      <c r="CN26" s="596"/>
      <c r="CO26" s="596"/>
      <c r="CP26" s="596"/>
      <c r="CQ26" s="596"/>
      <c r="CR26" s="596"/>
      <c r="CS26" s="596"/>
      <c r="CT26" s="597"/>
      <c r="CU26" s="684">
        <v>
5.4</v>
      </c>
      <c r="CV26" s="684"/>
      <c r="CW26" s="684"/>
      <c r="CX26" s="684"/>
      <c r="CY26" s="601" t="s">
        <v>
138</v>
      </c>
      <c r="CZ26" s="596"/>
      <c r="DA26" s="596"/>
      <c r="DB26" s="596"/>
      <c r="DC26" s="596"/>
      <c r="DD26" s="596"/>
      <c r="DE26" s="596"/>
      <c r="DF26" s="596"/>
      <c r="DG26" s="596"/>
      <c r="DH26" s="596"/>
      <c r="DI26" s="596"/>
      <c r="DJ26" s="596"/>
      <c r="DK26" s="597"/>
      <c r="DL26" s="601">
        <v>
38641297</v>
      </c>
      <c r="DM26" s="596"/>
      <c r="DN26" s="596"/>
      <c r="DO26" s="596"/>
      <c r="DP26" s="596"/>
      <c r="DQ26" s="596"/>
      <c r="DR26" s="596"/>
      <c r="DS26" s="596"/>
      <c r="DT26" s="596"/>
      <c r="DU26" s="596"/>
      <c r="DV26" s="596"/>
      <c r="DW26" s="596"/>
      <c r="DX26" s="690"/>
    </row>
    <row r="27" spans="2:128" ht="11.25" customHeight="1" x14ac:dyDescent="0.2">
      <c r="B27" s="592" t="s">
        <v>
266</v>
      </c>
      <c r="C27" s="593"/>
      <c r="D27" s="593"/>
      <c r="E27" s="593"/>
      <c r="F27" s="593"/>
      <c r="G27" s="593"/>
      <c r="H27" s="593"/>
      <c r="I27" s="593"/>
      <c r="J27" s="593"/>
      <c r="K27" s="593"/>
      <c r="L27" s="593"/>
      <c r="M27" s="593"/>
      <c r="N27" s="593"/>
      <c r="O27" s="593"/>
      <c r="P27" s="593"/>
      <c r="Q27" s="594"/>
      <c r="R27" s="595">
        <v>
187845</v>
      </c>
      <c r="S27" s="596"/>
      <c r="T27" s="596"/>
      <c r="U27" s="596"/>
      <c r="V27" s="596"/>
      <c r="W27" s="596"/>
      <c r="X27" s="596"/>
      <c r="Y27" s="597"/>
      <c r="Z27" s="598">
        <v>
0</v>
      </c>
      <c r="AA27" s="686"/>
      <c r="AB27" s="686"/>
      <c r="AC27" s="689"/>
      <c r="AD27" s="601" t="s">
        <v>
138</v>
      </c>
      <c r="AE27" s="596"/>
      <c r="AF27" s="596"/>
      <c r="AG27" s="596"/>
      <c r="AH27" s="596"/>
      <c r="AI27" s="596"/>
      <c r="AJ27" s="596"/>
      <c r="AK27" s="597"/>
      <c r="AL27" s="598" t="s">
        <v>
138</v>
      </c>
      <c r="AM27" s="686"/>
      <c r="AN27" s="686"/>
      <c r="AO27" s="687"/>
      <c r="AP27" s="691" t="s">
        <v>
267</v>
      </c>
      <c r="AQ27" s="692"/>
      <c r="AR27" s="692"/>
      <c r="AS27" s="692"/>
      <c r="AT27" s="692"/>
      <c r="AU27" s="692"/>
      <c r="AV27" s="692"/>
      <c r="AW27" s="692"/>
      <c r="AX27" s="692"/>
      <c r="AY27" s="692"/>
      <c r="AZ27" s="692"/>
      <c r="BA27" s="692"/>
      <c r="BB27" s="692"/>
      <c r="BC27" s="693"/>
      <c r="BD27" s="595" t="s">
        <v>
128</v>
      </c>
      <c r="BE27" s="596"/>
      <c r="BF27" s="596"/>
      <c r="BG27" s="596"/>
      <c r="BH27" s="596"/>
      <c r="BI27" s="596"/>
      <c r="BJ27" s="596"/>
      <c r="BK27" s="597"/>
      <c r="BL27" s="684" t="s">
        <v>
213</v>
      </c>
      <c r="BM27" s="684"/>
      <c r="BN27" s="684"/>
      <c r="BO27" s="684"/>
      <c r="BP27" s="685" t="s">
        <v>
138</v>
      </c>
      <c r="BQ27" s="685"/>
      <c r="BR27" s="685"/>
      <c r="BS27" s="685"/>
      <c r="BT27" s="685"/>
      <c r="BU27" s="685"/>
      <c r="BV27" s="685"/>
      <c r="BW27" s="688"/>
      <c r="BY27" s="691" t="s">
        <v>
268</v>
      </c>
      <c r="BZ27" s="692"/>
      <c r="CA27" s="692"/>
      <c r="CB27" s="692"/>
      <c r="CC27" s="692"/>
      <c r="CD27" s="692"/>
      <c r="CE27" s="692"/>
      <c r="CF27" s="692"/>
      <c r="CG27" s="692"/>
      <c r="CH27" s="692"/>
      <c r="CI27" s="692"/>
      <c r="CJ27" s="692"/>
      <c r="CK27" s="692"/>
      <c r="CL27" s="693"/>
      <c r="CM27" s="595">
        <v>
809150</v>
      </c>
      <c r="CN27" s="596"/>
      <c r="CO27" s="596"/>
      <c r="CP27" s="596"/>
      <c r="CQ27" s="596"/>
      <c r="CR27" s="596"/>
      <c r="CS27" s="596"/>
      <c r="CT27" s="597"/>
      <c r="CU27" s="684">
        <v>
0.1</v>
      </c>
      <c r="CV27" s="684"/>
      <c r="CW27" s="684"/>
      <c r="CX27" s="684"/>
      <c r="CY27" s="601" t="s">
        <v>
138</v>
      </c>
      <c r="CZ27" s="596"/>
      <c r="DA27" s="596"/>
      <c r="DB27" s="596"/>
      <c r="DC27" s="596"/>
      <c r="DD27" s="596"/>
      <c r="DE27" s="596"/>
      <c r="DF27" s="596"/>
      <c r="DG27" s="596"/>
      <c r="DH27" s="596"/>
      <c r="DI27" s="596"/>
      <c r="DJ27" s="596"/>
      <c r="DK27" s="597"/>
      <c r="DL27" s="601">
        <v>
809150</v>
      </c>
      <c r="DM27" s="596"/>
      <c r="DN27" s="596"/>
      <c r="DO27" s="596"/>
      <c r="DP27" s="596"/>
      <c r="DQ27" s="596"/>
      <c r="DR27" s="596"/>
      <c r="DS27" s="596"/>
      <c r="DT27" s="596"/>
      <c r="DU27" s="596"/>
      <c r="DV27" s="596"/>
      <c r="DW27" s="596"/>
      <c r="DX27" s="690"/>
    </row>
    <row r="28" spans="2:128" ht="11.25" customHeight="1" x14ac:dyDescent="0.2">
      <c r="B28" s="592" t="s">
        <v>
269</v>
      </c>
      <c r="C28" s="593"/>
      <c r="D28" s="593"/>
      <c r="E28" s="593"/>
      <c r="F28" s="593"/>
      <c r="G28" s="593"/>
      <c r="H28" s="593"/>
      <c r="I28" s="593"/>
      <c r="J28" s="593"/>
      <c r="K28" s="593"/>
      <c r="L28" s="593"/>
      <c r="M28" s="593"/>
      <c r="N28" s="593"/>
      <c r="O28" s="593"/>
      <c r="P28" s="593"/>
      <c r="Q28" s="594"/>
      <c r="R28" s="595">
        <v>
10543345</v>
      </c>
      <c r="S28" s="596"/>
      <c r="T28" s="596"/>
      <c r="U28" s="596"/>
      <c r="V28" s="596"/>
      <c r="W28" s="596"/>
      <c r="X28" s="596"/>
      <c r="Y28" s="597"/>
      <c r="Z28" s="598">
        <v>
1.5</v>
      </c>
      <c r="AA28" s="686"/>
      <c r="AB28" s="686"/>
      <c r="AC28" s="689"/>
      <c r="AD28" s="601" t="s">
        <v>
138</v>
      </c>
      <c r="AE28" s="596"/>
      <c r="AF28" s="596"/>
      <c r="AG28" s="596"/>
      <c r="AH28" s="596"/>
      <c r="AI28" s="596"/>
      <c r="AJ28" s="596"/>
      <c r="AK28" s="597"/>
      <c r="AL28" s="598" t="s">
        <v>
138</v>
      </c>
      <c r="AM28" s="686"/>
      <c r="AN28" s="686"/>
      <c r="AO28" s="687"/>
      <c r="AP28" s="691" t="s">
        <v>
270</v>
      </c>
      <c r="AQ28" s="692"/>
      <c r="AR28" s="692"/>
      <c r="AS28" s="692"/>
      <c r="AT28" s="692"/>
      <c r="AU28" s="692"/>
      <c r="AV28" s="692"/>
      <c r="AW28" s="692"/>
      <c r="AX28" s="692"/>
      <c r="AY28" s="692"/>
      <c r="AZ28" s="692"/>
      <c r="BA28" s="692"/>
      <c r="BB28" s="692"/>
      <c r="BC28" s="693"/>
      <c r="BD28" s="595">
        <v>
19907</v>
      </c>
      <c r="BE28" s="596"/>
      <c r="BF28" s="596"/>
      <c r="BG28" s="596"/>
      <c r="BH28" s="596"/>
      <c r="BI28" s="596"/>
      <c r="BJ28" s="596"/>
      <c r="BK28" s="597"/>
      <c r="BL28" s="684">
        <v>
0</v>
      </c>
      <c r="BM28" s="684"/>
      <c r="BN28" s="684"/>
      <c r="BO28" s="684"/>
      <c r="BP28" s="685" t="s">
        <v>
213</v>
      </c>
      <c r="BQ28" s="685"/>
      <c r="BR28" s="685"/>
      <c r="BS28" s="685"/>
      <c r="BT28" s="685"/>
      <c r="BU28" s="685"/>
      <c r="BV28" s="685"/>
      <c r="BW28" s="688"/>
      <c r="BY28" s="691" t="s">
        <v>
271</v>
      </c>
      <c r="BZ28" s="692"/>
      <c r="CA28" s="692"/>
      <c r="CB28" s="692"/>
      <c r="CC28" s="692"/>
      <c r="CD28" s="692"/>
      <c r="CE28" s="692"/>
      <c r="CF28" s="692"/>
      <c r="CG28" s="692"/>
      <c r="CH28" s="692"/>
      <c r="CI28" s="692"/>
      <c r="CJ28" s="692"/>
      <c r="CK28" s="692"/>
      <c r="CL28" s="693"/>
      <c r="CM28" s="595" t="s">
        <v>
138</v>
      </c>
      <c r="CN28" s="596"/>
      <c r="CO28" s="596"/>
      <c r="CP28" s="596"/>
      <c r="CQ28" s="596"/>
      <c r="CR28" s="596"/>
      <c r="CS28" s="596"/>
      <c r="CT28" s="597"/>
      <c r="CU28" s="684" t="s">
        <v>
213</v>
      </c>
      <c r="CV28" s="684"/>
      <c r="CW28" s="684"/>
      <c r="CX28" s="684"/>
      <c r="CY28" s="601" t="s">
        <v>
138</v>
      </c>
      <c r="CZ28" s="596"/>
      <c r="DA28" s="596"/>
      <c r="DB28" s="596"/>
      <c r="DC28" s="596"/>
      <c r="DD28" s="596"/>
      <c r="DE28" s="596"/>
      <c r="DF28" s="596"/>
      <c r="DG28" s="596"/>
      <c r="DH28" s="596"/>
      <c r="DI28" s="596"/>
      <c r="DJ28" s="596"/>
      <c r="DK28" s="597"/>
      <c r="DL28" s="601" t="s">
        <v>
213</v>
      </c>
      <c r="DM28" s="596"/>
      <c r="DN28" s="596"/>
      <c r="DO28" s="596"/>
      <c r="DP28" s="596"/>
      <c r="DQ28" s="596"/>
      <c r="DR28" s="596"/>
      <c r="DS28" s="596"/>
      <c r="DT28" s="596"/>
      <c r="DU28" s="596"/>
      <c r="DV28" s="596"/>
      <c r="DW28" s="596"/>
      <c r="DX28" s="690"/>
    </row>
    <row r="29" spans="2:128" ht="11.25" customHeight="1" x14ac:dyDescent="0.2">
      <c r="B29" s="592" t="s">
        <v>
272</v>
      </c>
      <c r="C29" s="593"/>
      <c r="D29" s="593"/>
      <c r="E29" s="593"/>
      <c r="F29" s="593"/>
      <c r="G29" s="593"/>
      <c r="H29" s="593"/>
      <c r="I29" s="593"/>
      <c r="J29" s="593"/>
      <c r="K29" s="593"/>
      <c r="L29" s="593"/>
      <c r="M29" s="593"/>
      <c r="N29" s="593"/>
      <c r="O29" s="593"/>
      <c r="P29" s="593"/>
      <c r="Q29" s="594"/>
      <c r="R29" s="595">
        <v>
9137540</v>
      </c>
      <c r="S29" s="596"/>
      <c r="T29" s="596"/>
      <c r="U29" s="596"/>
      <c r="V29" s="596"/>
      <c r="W29" s="596"/>
      <c r="X29" s="596"/>
      <c r="Y29" s="597"/>
      <c r="Z29" s="598">
        <v>
1.3</v>
      </c>
      <c r="AA29" s="686"/>
      <c r="AB29" s="686"/>
      <c r="AC29" s="689"/>
      <c r="AD29" s="601" t="s">
        <v>
138</v>
      </c>
      <c r="AE29" s="596"/>
      <c r="AF29" s="596"/>
      <c r="AG29" s="596"/>
      <c r="AH29" s="596"/>
      <c r="AI29" s="596"/>
      <c r="AJ29" s="596"/>
      <c r="AK29" s="597"/>
      <c r="AL29" s="598" t="s">
        <v>
213</v>
      </c>
      <c r="AM29" s="686"/>
      <c r="AN29" s="686"/>
      <c r="AO29" s="687"/>
      <c r="AP29" s="691" t="s">
        <v>
273</v>
      </c>
      <c r="AQ29" s="692"/>
      <c r="AR29" s="692"/>
      <c r="AS29" s="692"/>
      <c r="AT29" s="692"/>
      <c r="AU29" s="692"/>
      <c r="AV29" s="692"/>
      <c r="AW29" s="692"/>
      <c r="AX29" s="692"/>
      <c r="AY29" s="692"/>
      <c r="AZ29" s="692"/>
      <c r="BA29" s="692"/>
      <c r="BB29" s="692"/>
      <c r="BC29" s="693"/>
      <c r="BD29" s="595">
        <v>
19907</v>
      </c>
      <c r="BE29" s="596"/>
      <c r="BF29" s="596"/>
      <c r="BG29" s="596"/>
      <c r="BH29" s="596"/>
      <c r="BI29" s="596"/>
      <c r="BJ29" s="596"/>
      <c r="BK29" s="597"/>
      <c r="BL29" s="684">
        <v>
0</v>
      </c>
      <c r="BM29" s="684"/>
      <c r="BN29" s="684"/>
      <c r="BO29" s="684"/>
      <c r="BP29" s="685" t="s">
        <v>
138</v>
      </c>
      <c r="BQ29" s="685"/>
      <c r="BR29" s="685"/>
      <c r="BS29" s="685"/>
      <c r="BT29" s="685"/>
      <c r="BU29" s="685"/>
      <c r="BV29" s="685"/>
      <c r="BW29" s="688"/>
      <c r="BY29" s="691" t="s">
        <v>
274</v>
      </c>
      <c r="BZ29" s="692"/>
      <c r="CA29" s="692"/>
      <c r="CB29" s="692"/>
      <c r="CC29" s="692"/>
      <c r="CD29" s="692"/>
      <c r="CE29" s="692"/>
      <c r="CF29" s="692"/>
      <c r="CG29" s="692"/>
      <c r="CH29" s="692"/>
      <c r="CI29" s="692"/>
      <c r="CJ29" s="692"/>
      <c r="CK29" s="692"/>
      <c r="CL29" s="693"/>
      <c r="CM29" s="595">
        <v>
2620624</v>
      </c>
      <c r="CN29" s="596"/>
      <c r="CO29" s="596"/>
      <c r="CP29" s="596"/>
      <c r="CQ29" s="596"/>
      <c r="CR29" s="596"/>
      <c r="CS29" s="596"/>
      <c r="CT29" s="597"/>
      <c r="CU29" s="684">
        <v>
0.4</v>
      </c>
      <c r="CV29" s="684"/>
      <c r="CW29" s="684"/>
      <c r="CX29" s="684"/>
      <c r="CY29" s="601" t="s">
        <v>
128</v>
      </c>
      <c r="CZ29" s="596"/>
      <c r="DA29" s="596"/>
      <c r="DB29" s="596"/>
      <c r="DC29" s="596"/>
      <c r="DD29" s="596"/>
      <c r="DE29" s="596"/>
      <c r="DF29" s="596"/>
      <c r="DG29" s="596"/>
      <c r="DH29" s="596"/>
      <c r="DI29" s="596"/>
      <c r="DJ29" s="596"/>
      <c r="DK29" s="597"/>
      <c r="DL29" s="601">
        <v>
2620624</v>
      </c>
      <c r="DM29" s="596"/>
      <c r="DN29" s="596"/>
      <c r="DO29" s="596"/>
      <c r="DP29" s="596"/>
      <c r="DQ29" s="596"/>
      <c r="DR29" s="596"/>
      <c r="DS29" s="596"/>
      <c r="DT29" s="596"/>
      <c r="DU29" s="596"/>
      <c r="DV29" s="596"/>
      <c r="DW29" s="596"/>
      <c r="DX29" s="690"/>
    </row>
    <row r="30" spans="2:128" ht="11.25" customHeight="1" x14ac:dyDescent="0.2">
      <c r="B30" s="592" t="s">
        <v>
275</v>
      </c>
      <c r="C30" s="593"/>
      <c r="D30" s="593"/>
      <c r="E30" s="593"/>
      <c r="F30" s="593"/>
      <c r="G30" s="593"/>
      <c r="H30" s="593"/>
      <c r="I30" s="593"/>
      <c r="J30" s="593"/>
      <c r="K30" s="593"/>
      <c r="L30" s="593"/>
      <c r="M30" s="593"/>
      <c r="N30" s="593"/>
      <c r="O30" s="593"/>
      <c r="P30" s="593"/>
      <c r="Q30" s="594"/>
      <c r="R30" s="595">
        <v>
44979193</v>
      </c>
      <c r="S30" s="596"/>
      <c r="T30" s="596"/>
      <c r="U30" s="596"/>
      <c r="V30" s="596"/>
      <c r="W30" s="596"/>
      <c r="X30" s="596"/>
      <c r="Y30" s="597"/>
      <c r="Z30" s="598">
        <v>
6.2</v>
      </c>
      <c r="AA30" s="686"/>
      <c r="AB30" s="686"/>
      <c r="AC30" s="689"/>
      <c r="AD30" s="601">
        <v>
232277</v>
      </c>
      <c r="AE30" s="596"/>
      <c r="AF30" s="596"/>
      <c r="AG30" s="596"/>
      <c r="AH30" s="596"/>
      <c r="AI30" s="596"/>
      <c r="AJ30" s="596"/>
      <c r="AK30" s="597"/>
      <c r="AL30" s="598">
        <v>
0.1</v>
      </c>
      <c r="AM30" s="686"/>
      <c r="AN30" s="686"/>
      <c r="AO30" s="687"/>
      <c r="AP30" s="691" t="s">
        <v>
276</v>
      </c>
      <c r="AQ30" s="692"/>
      <c r="AR30" s="692"/>
      <c r="AS30" s="692"/>
      <c r="AT30" s="692"/>
      <c r="AU30" s="692"/>
      <c r="AV30" s="692"/>
      <c r="AW30" s="692"/>
      <c r="AX30" s="692"/>
      <c r="AY30" s="692"/>
      <c r="AZ30" s="692"/>
      <c r="BA30" s="692"/>
      <c r="BB30" s="692"/>
      <c r="BC30" s="693"/>
      <c r="BD30" s="595">
        <v>
19907</v>
      </c>
      <c r="BE30" s="596"/>
      <c r="BF30" s="596"/>
      <c r="BG30" s="596"/>
      <c r="BH30" s="596"/>
      <c r="BI30" s="596"/>
      <c r="BJ30" s="596"/>
      <c r="BK30" s="597"/>
      <c r="BL30" s="684">
        <v>
0</v>
      </c>
      <c r="BM30" s="684"/>
      <c r="BN30" s="684"/>
      <c r="BO30" s="684"/>
      <c r="BP30" s="685" t="s">
        <v>
138</v>
      </c>
      <c r="BQ30" s="685"/>
      <c r="BR30" s="685"/>
      <c r="BS30" s="685"/>
      <c r="BT30" s="685"/>
      <c r="BU30" s="685"/>
      <c r="BV30" s="685"/>
      <c r="BW30" s="688"/>
      <c r="BY30" s="691" t="s">
        <v>
277</v>
      </c>
      <c r="BZ30" s="694"/>
      <c r="CA30" s="694"/>
      <c r="CB30" s="694"/>
      <c r="CC30" s="694"/>
      <c r="CD30" s="694"/>
      <c r="CE30" s="694"/>
      <c r="CF30" s="694"/>
      <c r="CG30" s="694"/>
      <c r="CH30" s="694"/>
      <c r="CI30" s="694"/>
      <c r="CJ30" s="694"/>
      <c r="CK30" s="694"/>
      <c r="CL30" s="693"/>
      <c r="CM30" s="595" t="s">
        <v>
213</v>
      </c>
      <c r="CN30" s="596"/>
      <c r="CO30" s="596"/>
      <c r="CP30" s="596"/>
      <c r="CQ30" s="596"/>
      <c r="CR30" s="596"/>
      <c r="CS30" s="596"/>
      <c r="CT30" s="597"/>
      <c r="CU30" s="684" t="s">
        <v>
213</v>
      </c>
      <c r="CV30" s="684"/>
      <c r="CW30" s="684"/>
      <c r="CX30" s="684"/>
      <c r="CY30" s="601" t="s">
        <v>
138</v>
      </c>
      <c r="CZ30" s="596"/>
      <c r="DA30" s="596"/>
      <c r="DB30" s="596"/>
      <c r="DC30" s="596"/>
      <c r="DD30" s="596"/>
      <c r="DE30" s="596"/>
      <c r="DF30" s="596"/>
      <c r="DG30" s="596"/>
      <c r="DH30" s="596"/>
      <c r="DI30" s="596"/>
      <c r="DJ30" s="596"/>
      <c r="DK30" s="597"/>
      <c r="DL30" s="601" t="s">
        <v>
213</v>
      </c>
      <c r="DM30" s="596"/>
      <c r="DN30" s="596"/>
      <c r="DO30" s="596"/>
      <c r="DP30" s="596"/>
      <c r="DQ30" s="596"/>
      <c r="DR30" s="596"/>
      <c r="DS30" s="596"/>
      <c r="DT30" s="596"/>
      <c r="DU30" s="596"/>
      <c r="DV30" s="596"/>
      <c r="DW30" s="596"/>
      <c r="DX30" s="690"/>
    </row>
    <row r="31" spans="2:128" ht="11.25" customHeight="1" x14ac:dyDescent="0.2">
      <c r="B31" s="592" t="s">
        <v>
278</v>
      </c>
      <c r="C31" s="593"/>
      <c r="D31" s="593"/>
      <c r="E31" s="593"/>
      <c r="F31" s="593"/>
      <c r="G31" s="593"/>
      <c r="H31" s="593"/>
      <c r="I31" s="593"/>
      <c r="J31" s="593"/>
      <c r="K31" s="593"/>
      <c r="L31" s="593"/>
      <c r="M31" s="593"/>
      <c r="N31" s="593"/>
      <c r="O31" s="593"/>
      <c r="P31" s="593"/>
      <c r="Q31" s="594"/>
      <c r="R31" s="595">
        <v>
108807700</v>
      </c>
      <c r="S31" s="596"/>
      <c r="T31" s="596"/>
      <c r="U31" s="596"/>
      <c r="V31" s="596"/>
      <c r="W31" s="596"/>
      <c r="X31" s="596"/>
      <c r="Y31" s="597"/>
      <c r="Z31" s="598">
        <v>
15</v>
      </c>
      <c r="AA31" s="686"/>
      <c r="AB31" s="686"/>
      <c r="AC31" s="689"/>
      <c r="AD31" s="601" t="s">
        <v>
138</v>
      </c>
      <c r="AE31" s="596"/>
      <c r="AF31" s="596"/>
      <c r="AG31" s="596"/>
      <c r="AH31" s="596"/>
      <c r="AI31" s="596"/>
      <c r="AJ31" s="596"/>
      <c r="AK31" s="597"/>
      <c r="AL31" s="598" t="s">
        <v>
138</v>
      </c>
      <c r="AM31" s="686"/>
      <c r="AN31" s="686"/>
      <c r="AO31" s="687"/>
      <c r="AP31" s="691" t="s">
        <v>
279</v>
      </c>
      <c r="AQ31" s="692"/>
      <c r="AR31" s="692"/>
      <c r="AS31" s="692"/>
      <c r="AT31" s="692"/>
      <c r="AU31" s="692"/>
      <c r="AV31" s="692"/>
      <c r="AW31" s="692"/>
      <c r="AX31" s="692"/>
      <c r="AY31" s="692"/>
      <c r="AZ31" s="692"/>
      <c r="BA31" s="692"/>
      <c r="BB31" s="692"/>
      <c r="BC31" s="693"/>
      <c r="BD31" s="595" t="s">
        <v>
213</v>
      </c>
      <c r="BE31" s="596"/>
      <c r="BF31" s="596"/>
      <c r="BG31" s="596"/>
      <c r="BH31" s="596"/>
      <c r="BI31" s="596"/>
      <c r="BJ31" s="596"/>
      <c r="BK31" s="597"/>
      <c r="BL31" s="684" t="s">
        <v>
138</v>
      </c>
      <c r="BM31" s="684"/>
      <c r="BN31" s="684"/>
      <c r="BO31" s="684"/>
      <c r="BP31" s="685" t="s">
        <v>
213</v>
      </c>
      <c r="BQ31" s="685"/>
      <c r="BR31" s="685"/>
      <c r="BS31" s="685"/>
      <c r="BT31" s="685"/>
      <c r="BU31" s="685"/>
      <c r="BV31" s="685"/>
      <c r="BW31" s="688"/>
      <c r="BY31" s="592" t="s">
        <v>
280</v>
      </c>
      <c r="BZ31" s="593"/>
      <c r="CA31" s="593"/>
      <c r="CB31" s="593"/>
      <c r="CC31" s="593"/>
      <c r="CD31" s="593"/>
      <c r="CE31" s="593"/>
      <c r="CF31" s="593"/>
      <c r="CG31" s="593"/>
      <c r="CH31" s="593"/>
      <c r="CI31" s="593"/>
      <c r="CJ31" s="593"/>
      <c r="CK31" s="593"/>
      <c r="CL31" s="594"/>
      <c r="CM31" s="595" t="s">
        <v>
128</v>
      </c>
      <c r="CN31" s="596"/>
      <c r="CO31" s="596"/>
      <c r="CP31" s="596"/>
      <c r="CQ31" s="596"/>
      <c r="CR31" s="596"/>
      <c r="CS31" s="596"/>
      <c r="CT31" s="597"/>
      <c r="CU31" s="684" t="s">
        <v>
138</v>
      </c>
      <c r="CV31" s="684"/>
      <c r="CW31" s="684"/>
      <c r="CX31" s="684"/>
      <c r="CY31" s="601" t="s">
        <v>
138</v>
      </c>
      <c r="CZ31" s="596"/>
      <c r="DA31" s="596"/>
      <c r="DB31" s="596"/>
      <c r="DC31" s="596"/>
      <c r="DD31" s="596"/>
      <c r="DE31" s="596"/>
      <c r="DF31" s="596"/>
      <c r="DG31" s="596"/>
      <c r="DH31" s="596"/>
      <c r="DI31" s="596"/>
      <c r="DJ31" s="596"/>
      <c r="DK31" s="597"/>
      <c r="DL31" s="601" t="s">
        <v>
213</v>
      </c>
      <c r="DM31" s="596"/>
      <c r="DN31" s="596"/>
      <c r="DO31" s="596"/>
      <c r="DP31" s="596"/>
      <c r="DQ31" s="596"/>
      <c r="DR31" s="596"/>
      <c r="DS31" s="596"/>
      <c r="DT31" s="596"/>
      <c r="DU31" s="596"/>
      <c r="DV31" s="596"/>
      <c r="DW31" s="596"/>
      <c r="DX31" s="690"/>
    </row>
    <row r="32" spans="2:128" ht="11.25" customHeight="1" x14ac:dyDescent="0.2">
      <c r="B32" s="592" t="s">
        <v>
281</v>
      </c>
      <c r="C32" s="593"/>
      <c r="D32" s="593"/>
      <c r="E32" s="593"/>
      <c r="F32" s="593"/>
      <c r="G32" s="593"/>
      <c r="H32" s="593"/>
      <c r="I32" s="593"/>
      <c r="J32" s="593"/>
      <c r="K32" s="593"/>
      <c r="L32" s="593"/>
      <c r="M32" s="593"/>
      <c r="N32" s="593"/>
      <c r="O32" s="593"/>
      <c r="P32" s="593"/>
      <c r="Q32" s="594"/>
      <c r="R32" s="595" t="s">
        <v>
138</v>
      </c>
      <c r="S32" s="596"/>
      <c r="T32" s="596"/>
      <c r="U32" s="596"/>
      <c r="V32" s="596"/>
      <c r="W32" s="596"/>
      <c r="X32" s="596"/>
      <c r="Y32" s="597"/>
      <c r="Z32" s="598" t="s">
        <v>
138</v>
      </c>
      <c r="AA32" s="686"/>
      <c r="AB32" s="686"/>
      <c r="AC32" s="689"/>
      <c r="AD32" s="601" t="s">
        <v>
138</v>
      </c>
      <c r="AE32" s="596"/>
      <c r="AF32" s="596"/>
      <c r="AG32" s="596"/>
      <c r="AH32" s="596"/>
      <c r="AI32" s="596"/>
      <c r="AJ32" s="596"/>
      <c r="AK32" s="597"/>
      <c r="AL32" s="598" t="s">
        <v>
138</v>
      </c>
      <c r="AM32" s="686"/>
      <c r="AN32" s="686"/>
      <c r="AO32" s="687"/>
      <c r="AP32" s="691" t="s">
        <v>
282</v>
      </c>
      <c r="AQ32" s="692"/>
      <c r="AR32" s="692"/>
      <c r="AS32" s="692"/>
      <c r="AT32" s="692"/>
      <c r="AU32" s="692"/>
      <c r="AV32" s="692"/>
      <c r="AW32" s="692"/>
      <c r="AX32" s="692"/>
      <c r="AY32" s="692"/>
      <c r="AZ32" s="692"/>
      <c r="BA32" s="692"/>
      <c r="BB32" s="692"/>
      <c r="BC32" s="693"/>
      <c r="BD32" s="595" t="s">
        <v>
138</v>
      </c>
      <c r="BE32" s="596"/>
      <c r="BF32" s="596"/>
      <c r="BG32" s="596"/>
      <c r="BH32" s="596"/>
      <c r="BI32" s="596"/>
      <c r="BJ32" s="596"/>
      <c r="BK32" s="597"/>
      <c r="BL32" s="684" t="s">
        <v>
138</v>
      </c>
      <c r="BM32" s="684"/>
      <c r="BN32" s="684"/>
      <c r="BO32" s="684"/>
      <c r="BP32" s="685" t="s">
        <v>
138</v>
      </c>
      <c r="BQ32" s="685"/>
      <c r="BR32" s="685"/>
      <c r="BS32" s="685"/>
      <c r="BT32" s="685"/>
      <c r="BU32" s="685"/>
      <c r="BV32" s="685"/>
      <c r="BW32" s="688"/>
      <c r="BY32" s="607" t="s">
        <v>
283</v>
      </c>
      <c r="BZ32" s="608"/>
      <c r="CA32" s="608"/>
      <c r="CB32" s="608"/>
      <c r="CC32" s="608"/>
      <c r="CD32" s="608"/>
      <c r="CE32" s="608"/>
      <c r="CF32" s="608"/>
      <c r="CG32" s="608"/>
      <c r="CH32" s="608"/>
      <c r="CI32" s="608"/>
      <c r="CJ32" s="608"/>
      <c r="CK32" s="608"/>
      <c r="CL32" s="609"/>
      <c r="CM32" s="595">
        <v>
717972156</v>
      </c>
      <c r="CN32" s="596"/>
      <c r="CO32" s="596"/>
      <c r="CP32" s="596"/>
      <c r="CQ32" s="596"/>
      <c r="CR32" s="596"/>
      <c r="CS32" s="596"/>
      <c r="CT32" s="597"/>
      <c r="CU32" s="684">
        <v>
100</v>
      </c>
      <c r="CV32" s="684"/>
      <c r="CW32" s="684"/>
      <c r="CX32" s="684"/>
      <c r="CY32" s="601">
        <v>
127644764</v>
      </c>
      <c r="CZ32" s="596"/>
      <c r="DA32" s="596"/>
      <c r="DB32" s="596"/>
      <c r="DC32" s="596"/>
      <c r="DD32" s="596"/>
      <c r="DE32" s="596"/>
      <c r="DF32" s="596"/>
      <c r="DG32" s="596"/>
      <c r="DH32" s="596"/>
      <c r="DI32" s="596"/>
      <c r="DJ32" s="596"/>
      <c r="DK32" s="597"/>
      <c r="DL32" s="601">
        <v>
502393850</v>
      </c>
      <c r="DM32" s="596"/>
      <c r="DN32" s="596"/>
      <c r="DO32" s="596"/>
      <c r="DP32" s="596"/>
      <c r="DQ32" s="596"/>
      <c r="DR32" s="596"/>
      <c r="DS32" s="596"/>
      <c r="DT32" s="596"/>
      <c r="DU32" s="596"/>
      <c r="DV32" s="596"/>
      <c r="DW32" s="596"/>
      <c r="DX32" s="690"/>
    </row>
    <row r="33" spans="2:128" ht="11.25" customHeight="1" x14ac:dyDescent="0.2">
      <c r="B33" s="592" t="s">
        <v>
284</v>
      </c>
      <c r="C33" s="593"/>
      <c r="D33" s="593"/>
      <c r="E33" s="593"/>
      <c r="F33" s="593"/>
      <c r="G33" s="593"/>
      <c r="H33" s="593"/>
      <c r="I33" s="593"/>
      <c r="J33" s="593"/>
      <c r="K33" s="593"/>
      <c r="L33" s="593"/>
      <c r="M33" s="593"/>
      <c r="N33" s="593"/>
      <c r="O33" s="593"/>
      <c r="P33" s="593"/>
      <c r="Q33" s="594"/>
      <c r="R33" s="595">
        <v>
44754700</v>
      </c>
      <c r="S33" s="596"/>
      <c r="T33" s="596"/>
      <c r="U33" s="596"/>
      <c r="V33" s="596"/>
      <c r="W33" s="596"/>
      <c r="X33" s="596"/>
      <c r="Y33" s="597"/>
      <c r="Z33" s="598">
        <v>
6.2</v>
      </c>
      <c r="AA33" s="686"/>
      <c r="AB33" s="686"/>
      <c r="AC33" s="689"/>
      <c r="AD33" s="601" t="s">
        <v>
128</v>
      </c>
      <c r="AE33" s="596"/>
      <c r="AF33" s="596"/>
      <c r="AG33" s="596"/>
      <c r="AH33" s="596"/>
      <c r="AI33" s="596"/>
      <c r="AJ33" s="596"/>
      <c r="AK33" s="597"/>
      <c r="AL33" s="598" t="s">
        <v>
138</v>
      </c>
      <c r="AM33" s="686"/>
      <c r="AN33" s="686"/>
      <c r="AO33" s="687"/>
      <c r="AP33" s="592" t="s">
        <v>
156</v>
      </c>
      <c r="AQ33" s="593"/>
      <c r="AR33" s="593"/>
      <c r="AS33" s="593"/>
      <c r="AT33" s="593"/>
      <c r="AU33" s="593"/>
      <c r="AV33" s="593"/>
      <c r="AW33" s="593"/>
      <c r="AX33" s="593"/>
      <c r="AY33" s="593"/>
      <c r="AZ33" s="593"/>
      <c r="BA33" s="593"/>
      <c r="BB33" s="593"/>
      <c r="BC33" s="594"/>
      <c r="BD33" s="595">
        <v>
284336542</v>
      </c>
      <c r="BE33" s="596"/>
      <c r="BF33" s="596"/>
      <c r="BG33" s="596"/>
      <c r="BH33" s="596"/>
      <c r="BI33" s="596"/>
      <c r="BJ33" s="596"/>
      <c r="BK33" s="597"/>
      <c r="BL33" s="684">
        <v>
100</v>
      </c>
      <c r="BM33" s="684"/>
      <c r="BN33" s="684"/>
      <c r="BO33" s="684"/>
      <c r="BP33" s="685">
        <v>
2333067</v>
      </c>
      <c r="BQ33" s="685"/>
      <c r="BR33" s="685"/>
      <c r="BS33" s="685"/>
      <c r="BT33" s="685"/>
      <c r="BU33" s="685"/>
      <c r="BV33" s="685"/>
      <c r="BW33" s="688"/>
      <c r="BY33" s="667" t="s">
        <v>
285</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
286</v>
      </c>
      <c r="C34" s="608"/>
      <c r="D34" s="608"/>
      <c r="E34" s="608"/>
      <c r="F34" s="608"/>
      <c r="G34" s="608"/>
      <c r="H34" s="608"/>
      <c r="I34" s="608"/>
      <c r="J34" s="608"/>
      <c r="K34" s="608"/>
      <c r="L34" s="608"/>
      <c r="M34" s="608"/>
      <c r="N34" s="608"/>
      <c r="O34" s="608"/>
      <c r="P34" s="608"/>
      <c r="Q34" s="609"/>
      <c r="R34" s="595">
        <v>
727059910</v>
      </c>
      <c r="S34" s="596"/>
      <c r="T34" s="596"/>
      <c r="U34" s="596"/>
      <c r="V34" s="596"/>
      <c r="W34" s="596"/>
      <c r="X34" s="596"/>
      <c r="Y34" s="597"/>
      <c r="Z34" s="684">
        <v>
100</v>
      </c>
      <c r="AA34" s="684"/>
      <c r="AB34" s="684"/>
      <c r="AC34" s="684"/>
      <c r="AD34" s="685">
        <v>
400597866</v>
      </c>
      <c r="AE34" s="685"/>
      <c r="AF34" s="685"/>
      <c r="AG34" s="685"/>
      <c r="AH34" s="685"/>
      <c r="AI34" s="685"/>
      <c r="AJ34" s="685"/>
      <c r="AK34" s="685"/>
      <c r="AL34" s="598">
        <v>
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
193</v>
      </c>
      <c r="BZ34" s="668"/>
      <c r="CA34" s="668"/>
      <c r="CB34" s="668"/>
      <c r="CC34" s="668"/>
      <c r="CD34" s="668"/>
      <c r="CE34" s="668"/>
      <c r="CF34" s="668"/>
      <c r="CG34" s="668"/>
      <c r="CH34" s="668"/>
      <c r="CI34" s="668"/>
      <c r="CJ34" s="668"/>
      <c r="CK34" s="668"/>
      <c r="CL34" s="669"/>
      <c r="CM34" s="667" t="s">
        <v>
287</v>
      </c>
      <c r="CN34" s="668"/>
      <c r="CO34" s="668"/>
      <c r="CP34" s="668"/>
      <c r="CQ34" s="668"/>
      <c r="CR34" s="668"/>
      <c r="CS34" s="668"/>
      <c r="CT34" s="669"/>
      <c r="CU34" s="667" t="s">
        <v>
288</v>
      </c>
      <c r="CV34" s="668"/>
      <c r="CW34" s="668"/>
      <c r="CX34" s="669"/>
      <c r="CY34" s="667" t="s">
        <v>
289</v>
      </c>
      <c r="CZ34" s="668"/>
      <c r="DA34" s="668"/>
      <c r="DB34" s="668"/>
      <c r="DC34" s="668"/>
      <c r="DD34" s="668"/>
      <c r="DE34" s="668"/>
      <c r="DF34" s="669"/>
      <c r="DG34" s="673" t="s">
        <v>
290</v>
      </c>
      <c r="DH34" s="674"/>
      <c r="DI34" s="674"/>
      <c r="DJ34" s="674"/>
      <c r="DK34" s="674"/>
      <c r="DL34" s="674"/>
      <c r="DM34" s="674"/>
      <c r="DN34" s="674"/>
      <c r="DO34" s="674"/>
      <c r="DP34" s="674"/>
      <c r="DQ34" s="675"/>
      <c r="DR34" s="667" t="s">
        <v>
291</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
292</v>
      </c>
      <c r="BZ35" s="665"/>
      <c r="CA35" s="665"/>
      <c r="CB35" s="665"/>
      <c r="CC35" s="665"/>
      <c r="CD35" s="665"/>
      <c r="CE35" s="665"/>
      <c r="CF35" s="665"/>
      <c r="CG35" s="665"/>
      <c r="CH35" s="665"/>
      <c r="CI35" s="665"/>
      <c r="CJ35" s="665"/>
      <c r="CK35" s="665"/>
      <c r="CL35" s="666"/>
      <c r="CM35" s="676">
        <v>
348677979</v>
      </c>
      <c r="CN35" s="677"/>
      <c r="CO35" s="677"/>
      <c r="CP35" s="677"/>
      <c r="CQ35" s="677"/>
      <c r="CR35" s="677"/>
      <c r="CS35" s="677"/>
      <c r="CT35" s="678"/>
      <c r="CU35" s="679">
        <v>
48.6</v>
      </c>
      <c r="CV35" s="680"/>
      <c r="CW35" s="680"/>
      <c r="CX35" s="681"/>
      <c r="CY35" s="682">
        <v>
304098495</v>
      </c>
      <c r="CZ35" s="677"/>
      <c r="DA35" s="677"/>
      <c r="DB35" s="677"/>
      <c r="DC35" s="677"/>
      <c r="DD35" s="677"/>
      <c r="DE35" s="677"/>
      <c r="DF35" s="678"/>
      <c r="DG35" s="682">
        <v>
301918076</v>
      </c>
      <c r="DH35" s="677"/>
      <c r="DI35" s="677"/>
      <c r="DJ35" s="677"/>
      <c r="DK35" s="677"/>
      <c r="DL35" s="677"/>
      <c r="DM35" s="677"/>
      <c r="DN35" s="677"/>
      <c r="DO35" s="677"/>
      <c r="DP35" s="677"/>
      <c r="DQ35" s="678"/>
      <c r="DR35" s="679">
        <v>
67.8</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
293</v>
      </c>
      <c r="BZ36" s="593"/>
      <c r="CA36" s="593"/>
      <c r="CB36" s="593"/>
      <c r="CC36" s="593"/>
      <c r="CD36" s="593"/>
      <c r="CE36" s="593"/>
      <c r="CF36" s="593"/>
      <c r="CG36" s="593"/>
      <c r="CH36" s="593"/>
      <c r="CI36" s="593"/>
      <c r="CJ36" s="593"/>
      <c r="CK36" s="593"/>
      <c r="CL36" s="594"/>
      <c r="CM36" s="595">
        <v>
217392628</v>
      </c>
      <c r="CN36" s="602"/>
      <c r="CO36" s="602"/>
      <c r="CP36" s="602"/>
      <c r="CQ36" s="602"/>
      <c r="CR36" s="602"/>
      <c r="CS36" s="602"/>
      <c r="CT36" s="603"/>
      <c r="CU36" s="598">
        <v>
30.3</v>
      </c>
      <c r="CV36" s="599"/>
      <c r="CW36" s="599"/>
      <c r="CX36" s="600"/>
      <c r="CY36" s="601">
        <v>
181855107</v>
      </c>
      <c r="CZ36" s="602"/>
      <c r="DA36" s="602"/>
      <c r="DB36" s="602"/>
      <c r="DC36" s="602"/>
      <c r="DD36" s="602"/>
      <c r="DE36" s="602"/>
      <c r="DF36" s="603"/>
      <c r="DG36" s="601">
        <v>
179674688</v>
      </c>
      <c r="DH36" s="602"/>
      <c r="DI36" s="602"/>
      <c r="DJ36" s="602"/>
      <c r="DK36" s="602"/>
      <c r="DL36" s="602"/>
      <c r="DM36" s="602"/>
      <c r="DN36" s="602"/>
      <c r="DO36" s="602"/>
      <c r="DP36" s="602"/>
      <c r="DQ36" s="603"/>
      <c r="DR36" s="598">
        <v>
40.299999999999997</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
294</v>
      </c>
      <c r="AQ37" s="668"/>
      <c r="AR37" s="668"/>
      <c r="AS37" s="668"/>
      <c r="AT37" s="668"/>
      <c r="AU37" s="668"/>
      <c r="AV37" s="668"/>
      <c r="AW37" s="668"/>
      <c r="AX37" s="668"/>
      <c r="AY37" s="668"/>
      <c r="AZ37" s="668"/>
      <c r="BA37" s="668"/>
      <c r="BB37" s="668"/>
      <c r="BC37" s="669"/>
      <c r="BD37" s="667" t="s">
        <v>
295</v>
      </c>
      <c r="BE37" s="668"/>
      <c r="BF37" s="668"/>
      <c r="BG37" s="668"/>
      <c r="BH37" s="668"/>
      <c r="BI37" s="668"/>
      <c r="BJ37" s="668"/>
      <c r="BK37" s="668"/>
      <c r="BL37" s="668"/>
      <c r="BM37" s="669"/>
      <c r="BN37" s="667" t="s">
        <v>
296</v>
      </c>
      <c r="BO37" s="668"/>
      <c r="BP37" s="668"/>
      <c r="BQ37" s="668"/>
      <c r="BR37" s="668"/>
      <c r="BS37" s="668"/>
      <c r="BT37" s="668"/>
      <c r="BU37" s="668"/>
      <c r="BV37" s="668"/>
      <c r="BW37" s="669"/>
      <c r="BY37" s="592" t="s">
        <v>
297</v>
      </c>
      <c r="BZ37" s="593"/>
      <c r="CA37" s="593"/>
      <c r="CB37" s="593"/>
      <c r="CC37" s="593"/>
      <c r="CD37" s="593"/>
      <c r="CE37" s="593"/>
      <c r="CF37" s="593"/>
      <c r="CG37" s="593"/>
      <c r="CH37" s="593"/>
      <c r="CI37" s="593"/>
      <c r="CJ37" s="593"/>
      <c r="CK37" s="593"/>
      <c r="CL37" s="594"/>
      <c r="CM37" s="595">
        <v>
158631715</v>
      </c>
      <c r="CN37" s="596"/>
      <c r="CO37" s="596"/>
      <c r="CP37" s="596"/>
      <c r="CQ37" s="596"/>
      <c r="CR37" s="596"/>
      <c r="CS37" s="596"/>
      <c r="CT37" s="597"/>
      <c r="CU37" s="598">
        <v>
22.1</v>
      </c>
      <c r="CV37" s="599"/>
      <c r="CW37" s="599"/>
      <c r="CX37" s="600"/>
      <c r="CY37" s="601">
        <v>
127167724</v>
      </c>
      <c r="CZ37" s="602"/>
      <c r="DA37" s="602"/>
      <c r="DB37" s="602"/>
      <c r="DC37" s="602"/>
      <c r="DD37" s="602"/>
      <c r="DE37" s="602"/>
      <c r="DF37" s="603"/>
      <c r="DG37" s="601">
        <v>
127161738</v>
      </c>
      <c r="DH37" s="602"/>
      <c r="DI37" s="602"/>
      <c r="DJ37" s="602"/>
      <c r="DK37" s="602"/>
      <c r="DL37" s="602"/>
      <c r="DM37" s="602"/>
      <c r="DN37" s="602"/>
      <c r="DO37" s="602"/>
      <c r="DP37" s="602"/>
      <c r="DQ37" s="603"/>
      <c r="DR37" s="598">
        <v>
28.6</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
298</v>
      </c>
      <c r="AQ38" s="656"/>
      <c r="AR38" s="656"/>
      <c r="AS38" s="656"/>
      <c r="AT38" s="661" t="s">
        <v>
299</v>
      </c>
      <c r="AU38" s="223"/>
      <c r="AV38" s="223"/>
      <c r="AW38" s="223"/>
      <c r="AX38" s="664" t="s">
        <v>
156</v>
      </c>
      <c r="AY38" s="665"/>
      <c r="AZ38" s="665"/>
      <c r="BA38" s="665"/>
      <c r="BB38" s="665"/>
      <c r="BC38" s="666"/>
      <c r="BD38" s="670">
        <v>
99.5</v>
      </c>
      <c r="BE38" s="671"/>
      <c r="BF38" s="671"/>
      <c r="BG38" s="671"/>
      <c r="BH38" s="671"/>
      <c r="BI38" s="671">
        <v>
98.5</v>
      </c>
      <c r="BJ38" s="671"/>
      <c r="BK38" s="671"/>
      <c r="BL38" s="671"/>
      <c r="BM38" s="672"/>
      <c r="BN38" s="670">
        <v>
99.5</v>
      </c>
      <c r="BO38" s="671"/>
      <c r="BP38" s="671"/>
      <c r="BQ38" s="671"/>
      <c r="BR38" s="671"/>
      <c r="BS38" s="671">
        <v>
98.3</v>
      </c>
      <c r="BT38" s="671"/>
      <c r="BU38" s="671"/>
      <c r="BV38" s="671"/>
      <c r="BW38" s="672"/>
      <c r="BY38" s="592" t="s">
        <v>
300</v>
      </c>
      <c r="BZ38" s="593"/>
      <c r="CA38" s="593"/>
      <c r="CB38" s="593"/>
      <c r="CC38" s="593"/>
      <c r="CD38" s="593"/>
      <c r="CE38" s="593"/>
      <c r="CF38" s="593"/>
      <c r="CG38" s="593"/>
      <c r="CH38" s="593"/>
      <c r="CI38" s="593"/>
      <c r="CJ38" s="593"/>
      <c r="CK38" s="593"/>
      <c r="CL38" s="594"/>
      <c r="CM38" s="595">
        <v>
28118555</v>
      </c>
      <c r="CN38" s="602"/>
      <c r="CO38" s="602"/>
      <c r="CP38" s="602"/>
      <c r="CQ38" s="602"/>
      <c r="CR38" s="602"/>
      <c r="CS38" s="602"/>
      <c r="CT38" s="603"/>
      <c r="CU38" s="598">
        <v>
3.9</v>
      </c>
      <c r="CV38" s="599"/>
      <c r="CW38" s="599"/>
      <c r="CX38" s="600"/>
      <c r="CY38" s="601">
        <v>
21041766</v>
      </c>
      <c r="CZ38" s="602"/>
      <c r="DA38" s="602"/>
      <c r="DB38" s="602"/>
      <c r="DC38" s="602"/>
      <c r="DD38" s="602"/>
      <c r="DE38" s="602"/>
      <c r="DF38" s="603"/>
      <c r="DG38" s="601">
        <v>
21041766</v>
      </c>
      <c r="DH38" s="602"/>
      <c r="DI38" s="602"/>
      <c r="DJ38" s="602"/>
      <c r="DK38" s="602"/>
      <c r="DL38" s="602"/>
      <c r="DM38" s="602"/>
      <c r="DN38" s="602"/>
      <c r="DO38" s="602"/>
      <c r="DP38" s="602"/>
      <c r="DQ38" s="603"/>
      <c r="DR38" s="598">
        <v>
4.7</v>
      </c>
      <c r="DS38" s="599"/>
      <c r="DT38" s="599"/>
      <c r="DU38" s="599"/>
      <c r="DV38" s="599"/>
      <c r="DW38" s="599"/>
      <c r="DX38" s="632"/>
    </row>
    <row r="39" spans="2:128" ht="11.25" customHeight="1" x14ac:dyDescent="0.2">
      <c r="AP39" s="657"/>
      <c r="AQ39" s="658"/>
      <c r="AR39" s="658"/>
      <c r="AS39" s="658"/>
      <c r="AT39" s="662"/>
      <c r="AU39" s="212" t="s">
        <v>
301</v>
      </c>
      <c r="AV39" s="212"/>
      <c r="AW39" s="212"/>
      <c r="AX39" s="592" t="s">
        <v>
302</v>
      </c>
      <c r="AY39" s="593"/>
      <c r="AZ39" s="593"/>
      <c r="BA39" s="593"/>
      <c r="BB39" s="593"/>
      <c r="BC39" s="594"/>
      <c r="BD39" s="653">
        <v>
99</v>
      </c>
      <c r="BE39" s="634"/>
      <c r="BF39" s="634"/>
      <c r="BG39" s="634"/>
      <c r="BH39" s="634"/>
      <c r="BI39" s="634">
        <v>
96.3</v>
      </c>
      <c r="BJ39" s="634"/>
      <c r="BK39" s="634"/>
      <c r="BL39" s="634"/>
      <c r="BM39" s="654"/>
      <c r="BN39" s="653">
        <v>
99</v>
      </c>
      <c r="BO39" s="634"/>
      <c r="BP39" s="634"/>
      <c r="BQ39" s="634"/>
      <c r="BR39" s="634"/>
      <c r="BS39" s="634">
        <v>
95.8</v>
      </c>
      <c r="BT39" s="634"/>
      <c r="BU39" s="634"/>
      <c r="BV39" s="634"/>
      <c r="BW39" s="654"/>
      <c r="BY39" s="592" t="s">
        <v>
303</v>
      </c>
      <c r="BZ39" s="593"/>
      <c r="CA39" s="593"/>
      <c r="CB39" s="593"/>
      <c r="CC39" s="593"/>
      <c r="CD39" s="593"/>
      <c r="CE39" s="593"/>
      <c r="CF39" s="593"/>
      <c r="CG39" s="593"/>
      <c r="CH39" s="593"/>
      <c r="CI39" s="593"/>
      <c r="CJ39" s="593"/>
      <c r="CK39" s="593"/>
      <c r="CL39" s="594"/>
      <c r="CM39" s="595">
        <v>
103166796</v>
      </c>
      <c r="CN39" s="596"/>
      <c r="CO39" s="596"/>
      <c r="CP39" s="596"/>
      <c r="CQ39" s="596"/>
      <c r="CR39" s="596"/>
      <c r="CS39" s="596"/>
      <c r="CT39" s="597"/>
      <c r="CU39" s="598">
        <v>
14.4</v>
      </c>
      <c r="CV39" s="599"/>
      <c r="CW39" s="599"/>
      <c r="CX39" s="600"/>
      <c r="CY39" s="601">
        <v>
101201622</v>
      </c>
      <c r="CZ39" s="602"/>
      <c r="DA39" s="602"/>
      <c r="DB39" s="602"/>
      <c r="DC39" s="602"/>
      <c r="DD39" s="602"/>
      <c r="DE39" s="602"/>
      <c r="DF39" s="603"/>
      <c r="DG39" s="601">
        <v>
101201622</v>
      </c>
      <c r="DH39" s="602"/>
      <c r="DI39" s="602"/>
      <c r="DJ39" s="602"/>
      <c r="DK39" s="602"/>
      <c r="DL39" s="602"/>
      <c r="DM39" s="602"/>
      <c r="DN39" s="602"/>
      <c r="DO39" s="602"/>
      <c r="DP39" s="602"/>
      <c r="DQ39" s="603"/>
      <c r="DR39" s="598">
        <v>
22.7</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
304</v>
      </c>
      <c r="AY40" s="608"/>
      <c r="AZ40" s="608"/>
      <c r="BA40" s="608"/>
      <c r="BB40" s="608"/>
      <c r="BC40" s="609"/>
      <c r="BD40" s="650">
        <v>
99.9</v>
      </c>
      <c r="BE40" s="651"/>
      <c r="BF40" s="651"/>
      <c r="BG40" s="651"/>
      <c r="BH40" s="651"/>
      <c r="BI40" s="651">
        <v>
99.5</v>
      </c>
      <c r="BJ40" s="651"/>
      <c r="BK40" s="651"/>
      <c r="BL40" s="651"/>
      <c r="BM40" s="652"/>
      <c r="BN40" s="650">
        <v>
99.7</v>
      </c>
      <c r="BO40" s="651"/>
      <c r="BP40" s="651"/>
      <c r="BQ40" s="651"/>
      <c r="BR40" s="651"/>
      <c r="BS40" s="651">
        <v>
99.5</v>
      </c>
      <c r="BT40" s="651"/>
      <c r="BU40" s="651"/>
      <c r="BV40" s="651"/>
      <c r="BW40" s="652"/>
      <c r="BY40" s="626" t="s">
        <v>
305</v>
      </c>
      <c r="BZ40" s="627"/>
      <c r="CA40" s="592" t="s">
        <v>
68</v>
      </c>
      <c r="CB40" s="593"/>
      <c r="CC40" s="593"/>
      <c r="CD40" s="593"/>
      <c r="CE40" s="593"/>
      <c r="CF40" s="593"/>
      <c r="CG40" s="593"/>
      <c r="CH40" s="593"/>
      <c r="CI40" s="593"/>
      <c r="CJ40" s="593"/>
      <c r="CK40" s="593"/>
      <c r="CL40" s="594"/>
      <c r="CM40" s="595">
        <v>
103165817</v>
      </c>
      <c r="CN40" s="602"/>
      <c r="CO40" s="602"/>
      <c r="CP40" s="602"/>
      <c r="CQ40" s="602"/>
      <c r="CR40" s="602"/>
      <c r="CS40" s="602"/>
      <c r="CT40" s="603"/>
      <c r="CU40" s="598">
        <v>
14.4</v>
      </c>
      <c r="CV40" s="599"/>
      <c r="CW40" s="599"/>
      <c r="CX40" s="600"/>
      <c r="CY40" s="601">
        <v>
101200643</v>
      </c>
      <c r="CZ40" s="602"/>
      <c r="DA40" s="602"/>
      <c r="DB40" s="602"/>
      <c r="DC40" s="602"/>
      <c r="DD40" s="602"/>
      <c r="DE40" s="602"/>
      <c r="DF40" s="603"/>
      <c r="DG40" s="601">
        <v>
101200643</v>
      </c>
      <c r="DH40" s="602"/>
      <c r="DI40" s="602"/>
      <c r="DJ40" s="602"/>
      <c r="DK40" s="602"/>
      <c r="DL40" s="602"/>
      <c r="DM40" s="602"/>
      <c r="DN40" s="602"/>
      <c r="DO40" s="602"/>
      <c r="DP40" s="602"/>
      <c r="DQ40" s="603"/>
      <c r="DR40" s="598">
        <v>
22.7</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
306</v>
      </c>
      <c r="AQ41" s="644"/>
      <c r="AR41" s="644"/>
      <c r="AS41" s="644"/>
      <c r="AT41" s="644"/>
      <c r="AU41" s="644"/>
      <c r="AV41" s="644"/>
      <c r="AW41" s="645"/>
      <c r="AX41" s="646" t="s">
        <v>
307</v>
      </c>
      <c r="AY41" s="646"/>
      <c r="AZ41" s="646"/>
      <c r="BA41" s="646"/>
      <c r="BB41" s="646"/>
      <c r="BC41" s="646"/>
      <c r="BD41" s="647">
        <v>
4678564</v>
      </c>
      <c r="BE41" s="648"/>
      <c r="BF41" s="648"/>
      <c r="BG41" s="648"/>
      <c r="BH41" s="648"/>
      <c r="BI41" s="648"/>
      <c r="BJ41" s="648"/>
      <c r="BK41" s="648"/>
      <c r="BL41" s="648"/>
      <c r="BM41" s="649"/>
      <c r="BN41" s="647" t="s">
        <v>
308</v>
      </c>
      <c r="BO41" s="648"/>
      <c r="BP41" s="648"/>
      <c r="BQ41" s="648"/>
      <c r="BR41" s="648"/>
      <c r="BS41" s="648"/>
      <c r="BT41" s="648"/>
      <c r="BU41" s="648"/>
      <c r="BV41" s="648"/>
      <c r="BW41" s="649"/>
      <c r="BY41" s="628"/>
      <c r="BZ41" s="629"/>
      <c r="CA41" s="592" t="s">
        <v>
309</v>
      </c>
      <c r="CB41" s="593"/>
      <c r="CC41" s="593"/>
      <c r="CD41" s="593"/>
      <c r="CE41" s="593"/>
      <c r="CF41" s="593"/>
      <c r="CG41" s="593"/>
      <c r="CH41" s="593"/>
      <c r="CI41" s="593"/>
      <c r="CJ41" s="593"/>
      <c r="CK41" s="593"/>
      <c r="CL41" s="594"/>
      <c r="CM41" s="595">
        <v>
93650652</v>
      </c>
      <c r="CN41" s="596"/>
      <c r="CO41" s="596"/>
      <c r="CP41" s="596"/>
      <c r="CQ41" s="596"/>
      <c r="CR41" s="596"/>
      <c r="CS41" s="596"/>
      <c r="CT41" s="597"/>
      <c r="CU41" s="598">
        <v>
13</v>
      </c>
      <c r="CV41" s="599"/>
      <c r="CW41" s="599"/>
      <c r="CX41" s="600"/>
      <c r="CY41" s="601">
        <v>
91812363</v>
      </c>
      <c r="CZ41" s="602"/>
      <c r="DA41" s="602"/>
      <c r="DB41" s="602"/>
      <c r="DC41" s="602"/>
      <c r="DD41" s="602"/>
      <c r="DE41" s="602"/>
      <c r="DF41" s="603"/>
      <c r="DG41" s="601">
        <v>
91812363</v>
      </c>
      <c r="DH41" s="602"/>
      <c r="DI41" s="602"/>
      <c r="DJ41" s="602"/>
      <c r="DK41" s="602"/>
      <c r="DL41" s="602"/>
      <c r="DM41" s="602"/>
      <c r="DN41" s="602"/>
      <c r="DO41" s="602"/>
      <c r="DP41" s="602"/>
      <c r="DQ41" s="603"/>
      <c r="DR41" s="598">
        <v>
20.6</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
310</v>
      </c>
      <c r="AQ42" s="637"/>
      <c r="AR42" s="637"/>
      <c r="AS42" s="637"/>
      <c r="AT42" s="637"/>
      <c r="AU42" s="637"/>
      <c r="AV42" s="637"/>
      <c r="AW42" s="638"/>
      <c r="AX42" s="639" t="s">
        <v>
311</v>
      </c>
      <c r="AY42" s="639"/>
      <c r="AZ42" s="639"/>
      <c r="BA42" s="639"/>
      <c r="BB42" s="639"/>
      <c r="BC42" s="639"/>
      <c r="BD42" s="640">
        <v>
4120080</v>
      </c>
      <c r="BE42" s="641"/>
      <c r="BF42" s="641"/>
      <c r="BG42" s="641"/>
      <c r="BH42" s="641"/>
      <c r="BI42" s="641"/>
      <c r="BJ42" s="641"/>
      <c r="BK42" s="641"/>
      <c r="BL42" s="641"/>
      <c r="BM42" s="642"/>
      <c r="BN42" s="640" t="s">
        <v>
312</v>
      </c>
      <c r="BO42" s="641"/>
      <c r="BP42" s="641"/>
      <c r="BQ42" s="641"/>
      <c r="BR42" s="641"/>
      <c r="BS42" s="641"/>
      <c r="BT42" s="641"/>
      <c r="BU42" s="641"/>
      <c r="BV42" s="641"/>
      <c r="BW42" s="642"/>
      <c r="BY42" s="628"/>
      <c r="BZ42" s="629"/>
      <c r="CA42" s="592" t="s">
        <v>
313</v>
      </c>
      <c r="CB42" s="593"/>
      <c r="CC42" s="593"/>
      <c r="CD42" s="593"/>
      <c r="CE42" s="593"/>
      <c r="CF42" s="593"/>
      <c r="CG42" s="593"/>
      <c r="CH42" s="593"/>
      <c r="CI42" s="593"/>
      <c r="CJ42" s="593"/>
      <c r="CK42" s="593"/>
      <c r="CL42" s="594"/>
      <c r="CM42" s="595">
        <v>
9515165</v>
      </c>
      <c r="CN42" s="602"/>
      <c r="CO42" s="602"/>
      <c r="CP42" s="602"/>
      <c r="CQ42" s="602"/>
      <c r="CR42" s="602"/>
      <c r="CS42" s="602"/>
      <c r="CT42" s="603"/>
      <c r="CU42" s="598">
        <v>
1.3</v>
      </c>
      <c r="CV42" s="599"/>
      <c r="CW42" s="599"/>
      <c r="CX42" s="600"/>
      <c r="CY42" s="601">
        <v>
9388280</v>
      </c>
      <c r="CZ42" s="602"/>
      <c r="DA42" s="602"/>
      <c r="DB42" s="602"/>
      <c r="DC42" s="602"/>
      <c r="DD42" s="602"/>
      <c r="DE42" s="602"/>
      <c r="DF42" s="603"/>
      <c r="DG42" s="601">
        <v>
9388280</v>
      </c>
      <c r="DH42" s="602"/>
      <c r="DI42" s="602"/>
      <c r="DJ42" s="602"/>
      <c r="DK42" s="602"/>
      <c r="DL42" s="602"/>
      <c r="DM42" s="602"/>
      <c r="DN42" s="602"/>
      <c r="DO42" s="602"/>
      <c r="DP42" s="602"/>
      <c r="DQ42" s="603"/>
      <c r="DR42" s="598">
        <v>
2.1</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
314</v>
      </c>
      <c r="CB43" s="593"/>
      <c r="CC43" s="593"/>
      <c r="CD43" s="593"/>
      <c r="CE43" s="593"/>
      <c r="CF43" s="593"/>
      <c r="CG43" s="593"/>
      <c r="CH43" s="593"/>
      <c r="CI43" s="593"/>
      <c r="CJ43" s="593"/>
      <c r="CK43" s="593"/>
      <c r="CL43" s="594"/>
      <c r="CM43" s="595">
        <v>
979</v>
      </c>
      <c r="CN43" s="596"/>
      <c r="CO43" s="596"/>
      <c r="CP43" s="596"/>
      <c r="CQ43" s="596"/>
      <c r="CR43" s="596"/>
      <c r="CS43" s="596"/>
      <c r="CT43" s="597"/>
      <c r="CU43" s="598">
        <v>
0</v>
      </c>
      <c r="CV43" s="599"/>
      <c r="CW43" s="599"/>
      <c r="CX43" s="600"/>
      <c r="CY43" s="601">
        <v>
979</v>
      </c>
      <c r="CZ43" s="602"/>
      <c r="DA43" s="602"/>
      <c r="DB43" s="602"/>
      <c r="DC43" s="602"/>
      <c r="DD43" s="602"/>
      <c r="DE43" s="602"/>
      <c r="DF43" s="603"/>
      <c r="DG43" s="601">
        <v>
979</v>
      </c>
      <c r="DH43" s="602"/>
      <c r="DI43" s="602"/>
      <c r="DJ43" s="602"/>
      <c r="DK43" s="602"/>
      <c r="DL43" s="602"/>
      <c r="DM43" s="602"/>
      <c r="DN43" s="602"/>
      <c r="DO43" s="602"/>
      <c r="DP43" s="602"/>
      <c r="DQ43" s="603"/>
      <c r="DR43" s="598">
        <v>
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
315</v>
      </c>
      <c r="BZ44" s="593"/>
      <c r="CA44" s="593"/>
      <c r="CB44" s="593"/>
      <c r="CC44" s="593"/>
      <c r="CD44" s="593"/>
      <c r="CE44" s="593"/>
      <c r="CF44" s="593"/>
      <c r="CG44" s="593"/>
      <c r="CH44" s="593"/>
      <c r="CI44" s="593"/>
      <c r="CJ44" s="593"/>
      <c r="CK44" s="593"/>
      <c r="CL44" s="594"/>
      <c r="CM44" s="595">
        <v>
240585215</v>
      </c>
      <c r="CN44" s="602"/>
      <c r="CO44" s="602"/>
      <c r="CP44" s="602"/>
      <c r="CQ44" s="602"/>
      <c r="CR44" s="602"/>
      <c r="CS44" s="602"/>
      <c r="CT44" s="603"/>
      <c r="CU44" s="598">
        <v>
33.5</v>
      </c>
      <c r="CV44" s="599"/>
      <c r="CW44" s="599"/>
      <c r="CX44" s="600"/>
      <c r="CY44" s="601">
        <v>
183748697</v>
      </c>
      <c r="CZ44" s="602"/>
      <c r="DA44" s="602"/>
      <c r="DB44" s="602"/>
      <c r="DC44" s="602"/>
      <c r="DD44" s="602"/>
      <c r="DE44" s="602"/>
      <c r="DF44" s="603"/>
      <c r="DG44" s="601">
        <v>
126828812</v>
      </c>
      <c r="DH44" s="602"/>
      <c r="DI44" s="602"/>
      <c r="DJ44" s="602"/>
      <c r="DK44" s="602"/>
      <c r="DL44" s="602"/>
      <c r="DM44" s="602"/>
      <c r="DN44" s="602"/>
      <c r="DO44" s="602"/>
      <c r="DP44" s="602"/>
      <c r="DQ44" s="603"/>
      <c r="DR44" s="598">
        <v>
28.5</v>
      </c>
      <c r="DS44" s="599"/>
      <c r="DT44" s="599"/>
      <c r="DU44" s="599"/>
      <c r="DV44" s="599"/>
      <c r="DW44" s="599"/>
      <c r="DX44" s="632"/>
    </row>
    <row r="45" spans="2:128" ht="11.25" customHeight="1" x14ac:dyDescent="0.2">
      <c r="B45" s="212" t="s">
        <v>
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
317</v>
      </c>
      <c r="BZ45" s="593"/>
      <c r="CA45" s="593"/>
      <c r="CB45" s="593"/>
      <c r="CC45" s="593"/>
      <c r="CD45" s="593"/>
      <c r="CE45" s="593"/>
      <c r="CF45" s="593"/>
      <c r="CG45" s="593"/>
      <c r="CH45" s="593"/>
      <c r="CI45" s="593"/>
      <c r="CJ45" s="593"/>
      <c r="CK45" s="593"/>
      <c r="CL45" s="594"/>
      <c r="CM45" s="595">
        <v>
22455338</v>
      </c>
      <c r="CN45" s="596"/>
      <c r="CO45" s="596"/>
      <c r="CP45" s="596"/>
      <c r="CQ45" s="596"/>
      <c r="CR45" s="596"/>
      <c r="CS45" s="596"/>
      <c r="CT45" s="597"/>
      <c r="CU45" s="598">
        <v>
3.1</v>
      </c>
      <c r="CV45" s="599"/>
      <c r="CW45" s="599"/>
      <c r="CX45" s="600"/>
      <c r="CY45" s="601">
        <v>
15748978</v>
      </c>
      <c r="CZ45" s="602"/>
      <c r="DA45" s="602"/>
      <c r="DB45" s="602"/>
      <c r="DC45" s="602"/>
      <c r="DD45" s="602"/>
      <c r="DE45" s="602"/>
      <c r="DF45" s="603"/>
      <c r="DG45" s="601">
        <v>
14929526</v>
      </c>
      <c r="DH45" s="602"/>
      <c r="DI45" s="602"/>
      <c r="DJ45" s="602"/>
      <c r="DK45" s="602"/>
      <c r="DL45" s="602"/>
      <c r="DM45" s="602"/>
      <c r="DN45" s="602"/>
      <c r="DO45" s="602"/>
      <c r="DP45" s="602"/>
      <c r="DQ45" s="603"/>
      <c r="DR45" s="598">
        <v>
3.4</v>
      </c>
      <c r="DS45" s="599"/>
      <c r="DT45" s="599"/>
      <c r="DU45" s="599"/>
      <c r="DV45" s="599"/>
      <c r="DW45" s="599"/>
      <c r="DX45" s="632"/>
    </row>
    <row r="46" spans="2:128" ht="11.25" customHeight="1" x14ac:dyDescent="0.2">
      <c r="B46" s="226" t="s">
        <v>
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
319</v>
      </c>
      <c r="BZ46" s="593"/>
      <c r="CA46" s="593"/>
      <c r="CB46" s="593"/>
      <c r="CC46" s="593"/>
      <c r="CD46" s="593"/>
      <c r="CE46" s="593"/>
      <c r="CF46" s="593"/>
      <c r="CG46" s="593"/>
      <c r="CH46" s="593"/>
      <c r="CI46" s="593"/>
      <c r="CJ46" s="593"/>
      <c r="CK46" s="593"/>
      <c r="CL46" s="594"/>
      <c r="CM46" s="595">
        <v>
4768510</v>
      </c>
      <c r="CN46" s="602"/>
      <c r="CO46" s="602"/>
      <c r="CP46" s="602"/>
      <c r="CQ46" s="602"/>
      <c r="CR46" s="602"/>
      <c r="CS46" s="602"/>
      <c r="CT46" s="603"/>
      <c r="CU46" s="598">
        <v>
0.7</v>
      </c>
      <c r="CV46" s="599"/>
      <c r="CW46" s="599"/>
      <c r="CX46" s="600"/>
      <c r="CY46" s="601">
        <v>
3152977</v>
      </c>
      <c r="CZ46" s="602"/>
      <c r="DA46" s="602"/>
      <c r="DB46" s="602"/>
      <c r="DC46" s="602"/>
      <c r="DD46" s="602"/>
      <c r="DE46" s="602"/>
      <c r="DF46" s="603"/>
      <c r="DG46" s="601">
        <v>
3152977</v>
      </c>
      <c r="DH46" s="602"/>
      <c r="DI46" s="602"/>
      <c r="DJ46" s="602"/>
      <c r="DK46" s="602"/>
      <c r="DL46" s="602"/>
      <c r="DM46" s="602"/>
      <c r="DN46" s="602"/>
      <c r="DO46" s="602"/>
      <c r="DP46" s="602"/>
      <c r="DQ46" s="603"/>
      <c r="DR46" s="598">
        <v>
0.7</v>
      </c>
      <c r="DS46" s="599"/>
      <c r="DT46" s="599"/>
      <c r="DU46" s="599"/>
      <c r="DV46" s="599"/>
      <c r="DW46" s="599"/>
      <c r="DX46" s="632"/>
    </row>
    <row r="47" spans="2:128" ht="11.25" customHeight="1" x14ac:dyDescent="0.2">
      <c r="B47" s="227" t="s">
        <v>
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
321</v>
      </c>
      <c r="BZ47" s="593"/>
      <c r="CA47" s="593"/>
      <c r="CB47" s="593"/>
      <c r="CC47" s="593"/>
      <c r="CD47" s="593"/>
      <c r="CE47" s="593"/>
      <c r="CF47" s="593"/>
      <c r="CG47" s="593"/>
      <c r="CH47" s="593"/>
      <c r="CI47" s="593"/>
      <c r="CJ47" s="593"/>
      <c r="CK47" s="593"/>
      <c r="CL47" s="594"/>
      <c r="CM47" s="595">
        <v>
157932331</v>
      </c>
      <c r="CN47" s="596"/>
      <c r="CO47" s="596"/>
      <c r="CP47" s="596"/>
      <c r="CQ47" s="596"/>
      <c r="CR47" s="596"/>
      <c r="CS47" s="596"/>
      <c r="CT47" s="597"/>
      <c r="CU47" s="598">
        <v>
22</v>
      </c>
      <c r="CV47" s="599"/>
      <c r="CW47" s="599"/>
      <c r="CX47" s="600"/>
      <c r="CY47" s="601">
        <v>
145278002</v>
      </c>
      <c r="CZ47" s="602"/>
      <c r="DA47" s="602"/>
      <c r="DB47" s="602"/>
      <c r="DC47" s="602"/>
      <c r="DD47" s="602"/>
      <c r="DE47" s="602"/>
      <c r="DF47" s="603"/>
      <c r="DG47" s="601">
        <v>
96109764</v>
      </c>
      <c r="DH47" s="602"/>
      <c r="DI47" s="602"/>
      <c r="DJ47" s="602"/>
      <c r="DK47" s="602"/>
      <c r="DL47" s="602"/>
      <c r="DM47" s="602"/>
      <c r="DN47" s="602"/>
      <c r="DO47" s="602"/>
      <c r="DP47" s="602"/>
      <c r="DQ47" s="603"/>
      <c r="DR47" s="598">
        <v>
21.6</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
322</v>
      </c>
      <c r="BZ48" s="593"/>
      <c r="CA48" s="593"/>
      <c r="CB48" s="593"/>
      <c r="CC48" s="593"/>
      <c r="CD48" s="593"/>
      <c r="CE48" s="593"/>
      <c r="CF48" s="593"/>
      <c r="CG48" s="593"/>
      <c r="CH48" s="593"/>
      <c r="CI48" s="593"/>
      <c r="CJ48" s="593"/>
      <c r="CK48" s="593"/>
      <c r="CL48" s="594"/>
      <c r="CM48" s="595">
        <v>
14703865</v>
      </c>
      <c r="CN48" s="602"/>
      <c r="CO48" s="602"/>
      <c r="CP48" s="602"/>
      <c r="CQ48" s="602"/>
      <c r="CR48" s="602"/>
      <c r="CS48" s="602"/>
      <c r="CT48" s="603"/>
      <c r="CU48" s="598">
        <v>
2</v>
      </c>
      <c r="CV48" s="599"/>
      <c r="CW48" s="599"/>
      <c r="CX48" s="600"/>
      <c r="CY48" s="601">
        <v>
14700934</v>
      </c>
      <c r="CZ48" s="602"/>
      <c r="DA48" s="602"/>
      <c r="DB48" s="602"/>
      <c r="DC48" s="602"/>
      <c r="DD48" s="602"/>
      <c r="DE48" s="602"/>
      <c r="DF48" s="603"/>
      <c r="DG48" s="601">
        <v>
12629465</v>
      </c>
      <c r="DH48" s="602"/>
      <c r="DI48" s="602"/>
      <c r="DJ48" s="602"/>
      <c r="DK48" s="602"/>
      <c r="DL48" s="602"/>
      <c r="DM48" s="602"/>
      <c r="DN48" s="602"/>
      <c r="DO48" s="602"/>
      <c r="DP48" s="602"/>
      <c r="DQ48" s="603"/>
      <c r="DR48" s="598">
        <v>
2.8</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
323</v>
      </c>
      <c r="BZ49" s="593"/>
      <c r="CA49" s="593"/>
      <c r="CB49" s="593"/>
      <c r="CC49" s="593"/>
      <c r="CD49" s="593"/>
      <c r="CE49" s="593"/>
      <c r="CF49" s="593"/>
      <c r="CG49" s="593"/>
      <c r="CH49" s="593"/>
      <c r="CI49" s="593"/>
      <c r="CJ49" s="593"/>
      <c r="CK49" s="593"/>
      <c r="CL49" s="594"/>
      <c r="CM49" s="595">
        <v>
8750504</v>
      </c>
      <c r="CN49" s="596"/>
      <c r="CO49" s="596"/>
      <c r="CP49" s="596"/>
      <c r="CQ49" s="596"/>
      <c r="CR49" s="596"/>
      <c r="CS49" s="596"/>
      <c r="CT49" s="597"/>
      <c r="CU49" s="598">
        <v>
1.2</v>
      </c>
      <c r="CV49" s="599"/>
      <c r="CW49" s="599"/>
      <c r="CX49" s="600"/>
      <c r="CY49" s="601">
        <v>
4806283</v>
      </c>
      <c r="CZ49" s="602"/>
      <c r="DA49" s="602"/>
      <c r="DB49" s="602"/>
      <c r="DC49" s="602"/>
      <c r="DD49" s="602"/>
      <c r="DE49" s="602"/>
      <c r="DF49" s="603"/>
      <c r="DG49" s="601" t="s">
        <v>
213</v>
      </c>
      <c r="DH49" s="602"/>
      <c r="DI49" s="602"/>
      <c r="DJ49" s="602"/>
      <c r="DK49" s="602"/>
      <c r="DL49" s="602"/>
      <c r="DM49" s="602"/>
      <c r="DN49" s="602"/>
      <c r="DO49" s="602"/>
      <c r="DP49" s="602"/>
      <c r="DQ49" s="603"/>
      <c r="DR49" s="598" t="s">
        <v>
138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
324</v>
      </c>
      <c r="BZ50" s="593"/>
      <c r="CA50" s="593"/>
      <c r="CB50" s="593"/>
      <c r="CC50" s="593"/>
      <c r="CD50" s="593"/>
      <c r="CE50" s="593"/>
      <c r="CF50" s="593"/>
      <c r="CG50" s="593"/>
      <c r="CH50" s="593"/>
      <c r="CI50" s="593"/>
      <c r="CJ50" s="593"/>
      <c r="CK50" s="593"/>
      <c r="CL50" s="594"/>
      <c r="CM50" s="595">
        <v>
222977</v>
      </c>
      <c r="CN50" s="602"/>
      <c r="CO50" s="602"/>
      <c r="CP50" s="602"/>
      <c r="CQ50" s="602"/>
      <c r="CR50" s="602"/>
      <c r="CS50" s="602"/>
      <c r="CT50" s="603"/>
      <c r="CU50" s="598">
        <v>
0</v>
      </c>
      <c r="CV50" s="599"/>
      <c r="CW50" s="599"/>
      <c r="CX50" s="600"/>
      <c r="CY50" s="601">
        <v>
977</v>
      </c>
      <c r="CZ50" s="602"/>
      <c r="DA50" s="602"/>
      <c r="DB50" s="602"/>
      <c r="DC50" s="602"/>
      <c r="DD50" s="602"/>
      <c r="DE50" s="602"/>
      <c r="DF50" s="603"/>
      <c r="DG50" s="601" t="s">
        <v>
128</v>
      </c>
      <c r="DH50" s="602"/>
      <c r="DI50" s="602"/>
      <c r="DJ50" s="602"/>
      <c r="DK50" s="602"/>
      <c r="DL50" s="602"/>
      <c r="DM50" s="602"/>
      <c r="DN50" s="602"/>
      <c r="DO50" s="602"/>
      <c r="DP50" s="602"/>
      <c r="DQ50" s="603"/>
      <c r="DR50" s="598" t="s">
        <v>
138</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
325</v>
      </c>
      <c r="BZ51" s="593"/>
      <c r="CA51" s="593"/>
      <c r="CB51" s="593"/>
      <c r="CC51" s="593"/>
      <c r="CD51" s="593"/>
      <c r="CE51" s="593"/>
      <c r="CF51" s="593"/>
      <c r="CG51" s="593"/>
      <c r="CH51" s="593"/>
      <c r="CI51" s="593"/>
      <c r="CJ51" s="593"/>
      <c r="CK51" s="593"/>
      <c r="CL51" s="594"/>
      <c r="CM51" s="595">
        <v>
31751690</v>
      </c>
      <c r="CN51" s="596"/>
      <c r="CO51" s="596"/>
      <c r="CP51" s="596"/>
      <c r="CQ51" s="596"/>
      <c r="CR51" s="596"/>
      <c r="CS51" s="596"/>
      <c r="CT51" s="597"/>
      <c r="CU51" s="598">
        <v>
4.4000000000000004</v>
      </c>
      <c r="CV51" s="599"/>
      <c r="CW51" s="599"/>
      <c r="CX51" s="600"/>
      <c r="CY51" s="601">
        <v>
60546</v>
      </c>
      <c r="CZ51" s="602"/>
      <c r="DA51" s="602"/>
      <c r="DB51" s="602"/>
      <c r="DC51" s="602"/>
      <c r="DD51" s="602"/>
      <c r="DE51" s="602"/>
      <c r="DF51" s="603"/>
      <c r="DG51" s="601">
        <v>
7080</v>
      </c>
      <c r="DH51" s="602"/>
      <c r="DI51" s="602"/>
      <c r="DJ51" s="602"/>
      <c r="DK51" s="602"/>
      <c r="DL51" s="602"/>
      <c r="DM51" s="602"/>
      <c r="DN51" s="602"/>
      <c r="DO51" s="602"/>
      <c r="DP51" s="602"/>
      <c r="DQ51" s="603"/>
      <c r="DR51" s="598">
        <v>
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
326</v>
      </c>
      <c r="BZ52" s="593"/>
      <c r="CA52" s="593"/>
      <c r="CB52" s="593"/>
      <c r="CC52" s="593"/>
      <c r="CD52" s="593"/>
      <c r="CE52" s="593"/>
      <c r="CF52" s="593"/>
      <c r="CG52" s="593"/>
      <c r="CH52" s="593"/>
      <c r="CI52" s="593"/>
      <c r="CJ52" s="593"/>
      <c r="CK52" s="593"/>
      <c r="CL52" s="594"/>
      <c r="CM52" s="595" t="s">
        <v>
213</v>
      </c>
      <c r="CN52" s="602"/>
      <c r="CO52" s="602"/>
      <c r="CP52" s="602"/>
      <c r="CQ52" s="602"/>
      <c r="CR52" s="602"/>
      <c r="CS52" s="602"/>
      <c r="CT52" s="603"/>
      <c r="CU52" s="598" t="s">
        <v>
138</v>
      </c>
      <c r="CV52" s="599"/>
      <c r="CW52" s="599"/>
      <c r="CX52" s="600"/>
      <c r="CY52" s="601" t="s">
        <v>
138</v>
      </c>
      <c r="CZ52" s="602"/>
      <c r="DA52" s="602"/>
      <c r="DB52" s="602"/>
      <c r="DC52" s="602"/>
      <c r="DD52" s="602"/>
      <c r="DE52" s="602"/>
      <c r="DF52" s="603"/>
      <c r="DG52" s="601" t="s">
        <v>
213</v>
      </c>
      <c r="DH52" s="602"/>
      <c r="DI52" s="602"/>
      <c r="DJ52" s="602"/>
      <c r="DK52" s="602"/>
      <c r="DL52" s="602"/>
      <c r="DM52" s="602"/>
      <c r="DN52" s="602"/>
      <c r="DO52" s="602"/>
      <c r="DP52" s="602"/>
      <c r="DQ52" s="603"/>
      <c r="DR52" s="598" t="s">
        <v>
213</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
327</v>
      </c>
      <c r="BZ53" s="593"/>
      <c r="CA53" s="593"/>
      <c r="CB53" s="593"/>
      <c r="CC53" s="593"/>
      <c r="CD53" s="593"/>
      <c r="CE53" s="593"/>
      <c r="CF53" s="593"/>
      <c r="CG53" s="593"/>
      <c r="CH53" s="593"/>
      <c r="CI53" s="593"/>
      <c r="CJ53" s="593"/>
      <c r="CK53" s="593"/>
      <c r="CL53" s="594"/>
      <c r="CM53" s="595">
        <v>
128708962</v>
      </c>
      <c r="CN53" s="596"/>
      <c r="CO53" s="596"/>
      <c r="CP53" s="596"/>
      <c r="CQ53" s="596"/>
      <c r="CR53" s="596"/>
      <c r="CS53" s="596"/>
      <c r="CT53" s="597"/>
      <c r="CU53" s="598">
        <v>
17.899999999999999</v>
      </c>
      <c r="CV53" s="599"/>
      <c r="CW53" s="599"/>
      <c r="CX53" s="600"/>
      <c r="CY53" s="601">
        <v>
14546658</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
328</v>
      </c>
      <c r="BZ54" s="593"/>
      <c r="CA54" s="593"/>
      <c r="CB54" s="593"/>
      <c r="CC54" s="593"/>
      <c r="CD54" s="593"/>
      <c r="CE54" s="593"/>
      <c r="CF54" s="593"/>
      <c r="CG54" s="593"/>
      <c r="CH54" s="593"/>
      <c r="CI54" s="593"/>
      <c r="CJ54" s="593"/>
      <c r="CK54" s="593"/>
      <c r="CL54" s="594"/>
      <c r="CM54" s="595">
        <v>
3438313</v>
      </c>
      <c r="CN54" s="596"/>
      <c r="CO54" s="596"/>
      <c r="CP54" s="596"/>
      <c r="CQ54" s="596"/>
      <c r="CR54" s="596"/>
      <c r="CS54" s="596"/>
      <c r="CT54" s="597"/>
      <c r="CU54" s="598">
        <v>
0.5</v>
      </c>
      <c r="CV54" s="599"/>
      <c r="CW54" s="599"/>
      <c r="CX54" s="600"/>
      <c r="CY54" s="601">
        <v>
290683</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
305</v>
      </c>
      <c r="BZ55" s="627"/>
      <c r="CA55" s="592" t="s">
        <v>
329</v>
      </c>
      <c r="CB55" s="593"/>
      <c r="CC55" s="593"/>
      <c r="CD55" s="593"/>
      <c r="CE55" s="593"/>
      <c r="CF55" s="593"/>
      <c r="CG55" s="593"/>
      <c r="CH55" s="593"/>
      <c r="CI55" s="593"/>
      <c r="CJ55" s="593"/>
      <c r="CK55" s="593"/>
      <c r="CL55" s="594"/>
      <c r="CM55" s="595">
        <v>
127644764</v>
      </c>
      <c r="CN55" s="596"/>
      <c r="CO55" s="596"/>
      <c r="CP55" s="596"/>
      <c r="CQ55" s="596"/>
      <c r="CR55" s="596"/>
      <c r="CS55" s="596"/>
      <c r="CT55" s="597"/>
      <c r="CU55" s="598">
        <v>
17.8</v>
      </c>
      <c r="CV55" s="599"/>
      <c r="CW55" s="599"/>
      <c r="CX55" s="600"/>
      <c r="CY55" s="601">
        <v>
14392613</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
330</v>
      </c>
      <c r="CB56" s="593"/>
      <c r="CC56" s="593"/>
      <c r="CD56" s="593"/>
      <c r="CE56" s="593"/>
      <c r="CF56" s="593"/>
      <c r="CG56" s="593"/>
      <c r="CH56" s="593"/>
      <c r="CI56" s="593"/>
      <c r="CJ56" s="593"/>
      <c r="CK56" s="593"/>
      <c r="CL56" s="594"/>
      <c r="CM56" s="595">
        <v>
74611098</v>
      </c>
      <c r="CN56" s="596"/>
      <c r="CO56" s="596"/>
      <c r="CP56" s="596"/>
      <c r="CQ56" s="596"/>
      <c r="CR56" s="596"/>
      <c r="CS56" s="596"/>
      <c r="CT56" s="597"/>
      <c r="CU56" s="598">
        <v>
10.4</v>
      </c>
      <c r="CV56" s="599"/>
      <c r="CW56" s="599"/>
      <c r="CX56" s="600"/>
      <c r="CY56" s="601">
        <v>
1147566</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
331</v>
      </c>
      <c r="CB57" s="593"/>
      <c r="CC57" s="593"/>
      <c r="CD57" s="593"/>
      <c r="CE57" s="593"/>
      <c r="CF57" s="593"/>
      <c r="CG57" s="593"/>
      <c r="CH57" s="593"/>
      <c r="CI57" s="593"/>
      <c r="CJ57" s="593"/>
      <c r="CK57" s="593"/>
      <c r="CL57" s="594"/>
      <c r="CM57" s="595">
        <v>
47922473</v>
      </c>
      <c r="CN57" s="596"/>
      <c r="CO57" s="596"/>
      <c r="CP57" s="596"/>
      <c r="CQ57" s="596"/>
      <c r="CR57" s="596"/>
      <c r="CS57" s="596"/>
      <c r="CT57" s="597"/>
      <c r="CU57" s="598">
        <v>
6.7</v>
      </c>
      <c r="CV57" s="599"/>
      <c r="CW57" s="599"/>
      <c r="CX57" s="600"/>
      <c r="CY57" s="601">
        <v>
13239854</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
332</v>
      </c>
      <c r="CB58" s="593"/>
      <c r="CC58" s="593"/>
      <c r="CD58" s="593"/>
      <c r="CE58" s="593"/>
      <c r="CF58" s="593"/>
      <c r="CG58" s="593"/>
      <c r="CH58" s="593"/>
      <c r="CI58" s="593"/>
      <c r="CJ58" s="593"/>
      <c r="CK58" s="593"/>
      <c r="CL58" s="594"/>
      <c r="CM58" s="595">
        <v>
1064198</v>
      </c>
      <c r="CN58" s="596"/>
      <c r="CO58" s="596"/>
      <c r="CP58" s="596"/>
      <c r="CQ58" s="596"/>
      <c r="CR58" s="596"/>
      <c r="CS58" s="596"/>
      <c r="CT58" s="597"/>
      <c r="CU58" s="598">
        <v>
0.1</v>
      </c>
      <c r="CV58" s="599"/>
      <c r="CW58" s="599"/>
      <c r="CX58" s="600"/>
      <c r="CY58" s="601">
        <v>
154045</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
333</v>
      </c>
      <c r="CB59" s="593"/>
      <c r="CC59" s="593"/>
      <c r="CD59" s="593"/>
      <c r="CE59" s="593"/>
      <c r="CF59" s="593"/>
      <c r="CG59" s="593"/>
      <c r="CH59" s="593"/>
      <c r="CI59" s="593"/>
      <c r="CJ59" s="593"/>
      <c r="CK59" s="593"/>
      <c r="CL59" s="594"/>
      <c r="CM59" s="595" t="s">
        <v>
128</v>
      </c>
      <c r="CN59" s="596"/>
      <c r="CO59" s="596"/>
      <c r="CP59" s="596"/>
      <c r="CQ59" s="596"/>
      <c r="CR59" s="596"/>
      <c r="CS59" s="596"/>
      <c r="CT59" s="597"/>
      <c r="CU59" s="598" t="s">
        <v>
128</v>
      </c>
      <c r="CV59" s="599"/>
      <c r="CW59" s="599"/>
      <c r="CX59" s="600"/>
      <c r="CY59" s="601" t="s">
        <v>
128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
334</v>
      </c>
      <c r="BZ60" s="608"/>
      <c r="CA60" s="608"/>
      <c r="CB60" s="608"/>
      <c r="CC60" s="608"/>
      <c r="CD60" s="608"/>
      <c r="CE60" s="608"/>
      <c r="CF60" s="608"/>
      <c r="CG60" s="608"/>
      <c r="CH60" s="608"/>
      <c r="CI60" s="608"/>
      <c r="CJ60" s="608"/>
      <c r="CK60" s="608"/>
      <c r="CL60" s="609"/>
      <c r="CM60" s="610">
        <v>
717972156</v>
      </c>
      <c r="CN60" s="611"/>
      <c r="CO60" s="611"/>
      <c r="CP60" s="611"/>
      <c r="CQ60" s="611"/>
      <c r="CR60" s="611"/>
      <c r="CS60" s="611"/>
      <c r="CT60" s="612"/>
      <c r="CU60" s="613">
        <v>
100</v>
      </c>
      <c r="CV60" s="614"/>
      <c r="CW60" s="614"/>
      <c r="CX60" s="615"/>
      <c r="CY60" s="616">
        <v>
502393850</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u0Gz0dqAfqJG/J+NvySp0hWr913ef1sYAZUuGF/agPQwsLoqDnKR75p2M7qKE9kP6pS5xO53JCsgDR0iip2FqQ==" saltValue="r46tKgGA4PwFrQJ0lwqSqw=="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
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1" t="s">
        <v>
336</v>
      </c>
      <c r="DK2" s="1122"/>
      <c r="DL2" s="1122"/>
      <c r="DM2" s="1122"/>
      <c r="DN2" s="1122"/>
      <c r="DO2" s="1123"/>
      <c r="DP2" s="237"/>
      <c r="DQ2" s="1121" t="s">
        <v>
337</v>
      </c>
      <c r="DR2" s="1122"/>
      <c r="DS2" s="1122"/>
      <c r="DT2" s="1122"/>
      <c r="DU2" s="1122"/>
      <c r="DV2" s="1122"/>
      <c r="DW2" s="1122"/>
      <c r="DX2" s="1122"/>
      <c r="DY2" s="1122"/>
      <c r="DZ2" s="1123"/>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5" t="s">
        <v>
338</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40"/>
      <c r="BA4" s="240"/>
      <c r="BB4" s="240"/>
      <c r="BC4" s="240"/>
      <c r="BD4" s="240"/>
      <c r="BE4" s="241"/>
      <c r="BF4" s="241"/>
      <c r="BG4" s="241"/>
      <c r="BH4" s="241"/>
      <c r="BI4" s="241"/>
      <c r="BJ4" s="241"/>
      <c r="BK4" s="241"/>
      <c r="BL4" s="241"/>
      <c r="BM4" s="241"/>
      <c r="BN4" s="241"/>
      <c r="BO4" s="241"/>
      <c r="BP4" s="241"/>
      <c r="BQ4" s="240" t="s">
        <v>
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
340</v>
      </c>
      <c r="B5" s="991"/>
      <c r="C5" s="991"/>
      <c r="D5" s="991"/>
      <c r="E5" s="991"/>
      <c r="F5" s="991"/>
      <c r="G5" s="991"/>
      <c r="H5" s="991"/>
      <c r="I5" s="991"/>
      <c r="J5" s="991"/>
      <c r="K5" s="991"/>
      <c r="L5" s="991"/>
      <c r="M5" s="991"/>
      <c r="N5" s="991"/>
      <c r="O5" s="991"/>
      <c r="P5" s="992"/>
      <c r="Q5" s="996" t="s">
        <v>
341</v>
      </c>
      <c r="R5" s="997"/>
      <c r="S5" s="997"/>
      <c r="T5" s="997"/>
      <c r="U5" s="998"/>
      <c r="V5" s="996" t="s">
        <v>
342</v>
      </c>
      <c r="W5" s="997"/>
      <c r="X5" s="997"/>
      <c r="Y5" s="997"/>
      <c r="Z5" s="998"/>
      <c r="AA5" s="996" t="s">
        <v>
343</v>
      </c>
      <c r="AB5" s="997"/>
      <c r="AC5" s="997"/>
      <c r="AD5" s="997"/>
      <c r="AE5" s="997"/>
      <c r="AF5" s="1124" t="s">
        <v>
344</v>
      </c>
      <c r="AG5" s="997"/>
      <c r="AH5" s="997"/>
      <c r="AI5" s="997"/>
      <c r="AJ5" s="1012"/>
      <c r="AK5" s="997" t="s">
        <v>
345</v>
      </c>
      <c r="AL5" s="997"/>
      <c r="AM5" s="997"/>
      <c r="AN5" s="997"/>
      <c r="AO5" s="998"/>
      <c r="AP5" s="996" t="s">
        <v>
346</v>
      </c>
      <c r="AQ5" s="997"/>
      <c r="AR5" s="997"/>
      <c r="AS5" s="997"/>
      <c r="AT5" s="998"/>
      <c r="AU5" s="996" t="s">
        <v>
347</v>
      </c>
      <c r="AV5" s="997"/>
      <c r="AW5" s="997"/>
      <c r="AX5" s="997"/>
      <c r="AY5" s="1012"/>
      <c r="AZ5" s="244"/>
      <c r="BA5" s="244"/>
      <c r="BB5" s="244"/>
      <c r="BC5" s="244"/>
      <c r="BD5" s="244"/>
      <c r="BE5" s="245"/>
      <c r="BF5" s="245"/>
      <c r="BG5" s="245"/>
      <c r="BH5" s="245"/>
      <c r="BI5" s="245"/>
      <c r="BJ5" s="245"/>
      <c r="BK5" s="245"/>
      <c r="BL5" s="245"/>
      <c r="BM5" s="245"/>
      <c r="BN5" s="245"/>
      <c r="BO5" s="245"/>
      <c r="BP5" s="245"/>
      <c r="BQ5" s="990" t="s">
        <v>
348</v>
      </c>
      <c r="BR5" s="991"/>
      <c r="BS5" s="991"/>
      <c r="BT5" s="991"/>
      <c r="BU5" s="991"/>
      <c r="BV5" s="991"/>
      <c r="BW5" s="991"/>
      <c r="BX5" s="991"/>
      <c r="BY5" s="991"/>
      <c r="BZ5" s="991"/>
      <c r="CA5" s="991"/>
      <c r="CB5" s="991"/>
      <c r="CC5" s="991"/>
      <c r="CD5" s="991"/>
      <c r="CE5" s="991"/>
      <c r="CF5" s="991"/>
      <c r="CG5" s="992"/>
      <c r="CH5" s="996" t="s">
        <v>
349</v>
      </c>
      <c r="CI5" s="997"/>
      <c r="CJ5" s="997"/>
      <c r="CK5" s="997"/>
      <c r="CL5" s="998"/>
      <c r="CM5" s="996" t="s">
        <v>
350</v>
      </c>
      <c r="CN5" s="997"/>
      <c r="CO5" s="997"/>
      <c r="CP5" s="997"/>
      <c r="CQ5" s="998"/>
      <c r="CR5" s="996" t="s">
        <v>
351</v>
      </c>
      <c r="CS5" s="997"/>
      <c r="CT5" s="997"/>
      <c r="CU5" s="997"/>
      <c r="CV5" s="998"/>
      <c r="CW5" s="996" t="s">
        <v>
352</v>
      </c>
      <c r="CX5" s="997"/>
      <c r="CY5" s="997"/>
      <c r="CZ5" s="997"/>
      <c r="DA5" s="998"/>
      <c r="DB5" s="996" t="s">
        <v>
353</v>
      </c>
      <c r="DC5" s="997"/>
      <c r="DD5" s="997"/>
      <c r="DE5" s="997"/>
      <c r="DF5" s="998"/>
      <c r="DG5" s="1109" t="s">
        <v>
354</v>
      </c>
      <c r="DH5" s="1110"/>
      <c r="DI5" s="1110"/>
      <c r="DJ5" s="1110"/>
      <c r="DK5" s="1111"/>
      <c r="DL5" s="1109" t="s">
        <v>
355</v>
      </c>
      <c r="DM5" s="1110"/>
      <c r="DN5" s="1110"/>
      <c r="DO5" s="1110"/>
      <c r="DP5" s="1111"/>
      <c r="DQ5" s="996" t="s">
        <v>
356</v>
      </c>
      <c r="DR5" s="997"/>
      <c r="DS5" s="997"/>
      <c r="DT5" s="997"/>
      <c r="DU5" s="998"/>
      <c r="DV5" s="996" t="s">
        <v>
347</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5"/>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2"/>
      <c r="DH6" s="1113"/>
      <c r="DI6" s="1113"/>
      <c r="DJ6" s="1113"/>
      <c r="DK6" s="1114"/>
      <c r="DL6" s="1112"/>
      <c r="DM6" s="1113"/>
      <c r="DN6" s="1113"/>
      <c r="DO6" s="1113"/>
      <c r="DP6" s="1114"/>
      <c r="DQ6" s="999"/>
      <c r="DR6" s="1000"/>
      <c r="DS6" s="1000"/>
      <c r="DT6" s="1000"/>
      <c r="DU6" s="1001"/>
      <c r="DV6" s="999"/>
      <c r="DW6" s="1000"/>
      <c r="DX6" s="1000"/>
      <c r="DY6" s="1000"/>
      <c r="DZ6" s="1013"/>
      <c r="EA6" s="242"/>
    </row>
    <row r="7" spans="1:131" s="243" customFormat="1" ht="26.25" customHeight="1" thickTop="1" x14ac:dyDescent="0.2">
      <c r="A7" s="246">
        <v>
1</v>
      </c>
      <c r="B7" s="1052" t="s">
        <v>
357</v>
      </c>
      <c r="C7" s="1053"/>
      <c r="D7" s="1053"/>
      <c r="E7" s="1053"/>
      <c r="F7" s="1053"/>
      <c r="G7" s="1053"/>
      <c r="H7" s="1053"/>
      <c r="I7" s="1053"/>
      <c r="J7" s="1053"/>
      <c r="K7" s="1053"/>
      <c r="L7" s="1053"/>
      <c r="M7" s="1053"/>
      <c r="N7" s="1053"/>
      <c r="O7" s="1053"/>
      <c r="P7" s="1054"/>
      <c r="Q7" s="1115">
        <v>
735284</v>
      </c>
      <c r="R7" s="1116"/>
      <c r="S7" s="1116"/>
      <c r="T7" s="1116"/>
      <c r="U7" s="1116"/>
      <c r="V7" s="1116">
        <v>
727989</v>
      </c>
      <c r="W7" s="1116"/>
      <c r="X7" s="1116"/>
      <c r="Y7" s="1116"/>
      <c r="Z7" s="1116"/>
      <c r="AA7" s="1116">
        <v>
7295</v>
      </c>
      <c r="AB7" s="1116"/>
      <c r="AC7" s="1116"/>
      <c r="AD7" s="1116"/>
      <c r="AE7" s="1117"/>
      <c r="AF7" s="1118">
        <v>
2796</v>
      </c>
      <c r="AG7" s="1119"/>
      <c r="AH7" s="1119"/>
      <c r="AI7" s="1119"/>
      <c r="AJ7" s="1120"/>
      <c r="AK7" s="1102">
        <v>
1168</v>
      </c>
      <c r="AL7" s="1103"/>
      <c r="AM7" s="1103"/>
      <c r="AN7" s="1103"/>
      <c r="AO7" s="1103"/>
      <c r="AP7" s="1103">
        <v>
850578</v>
      </c>
      <c r="AQ7" s="1103"/>
      <c r="AR7" s="1103"/>
      <c r="AS7" s="1103"/>
      <c r="AT7" s="1103"/>
      <c r="AU7" s="1104"/>
      <c r="AV7" s="1104"/>
      <c r="AW7" s="1104"/>
      <c r="AX7" s="1104"/>
      <c r="AY7" s="1105"/>
      <c r="AZ7" s="240"/>
      <c r="BA7" s="240"/>
      <c r="BB7" s="240"/>
      <c r="BC7" s="240"/>
      <c r="BD7" s="240"/>
      <c r="BE7" s="241"/>
      <c r="BF7" s="241"/>
      <c r="BG7" s="241"/>
      <c r="BH7" s="241"/>
      <c r="BI7" s="241"/>
      <c r="BJ7" s="241"/>
      <c r="BK7" s="241"/>
      <c r="BL7" s="241"/>
      <c r="BM7" s="241"/>
      <c r="BN7" s="241"/>
      <c r="BO7" s="241"/>
      <c r="BP7" s="241"/>
      <c r="BQ7" s="247">
        <v>
1</v>
      </c>
      <c r="BR7" s="248"/>
      <c r="BS7" s="1106" t="s">
        <v>
572</v>
      </c>
      <c r="BT7" s="1107"/>
      <c r="BU7" s="1107"/>
      <c r="BV7" s="1107"/>
      <c r="BW7" s="1107"/>
      <c r="BX7" s="1107"/>
      <c r="BY7" s="1107"/>
      <c r="BZ7" s="1107"/>
      <c r="CA7" s="1107"/>
      <c r="CB7" s="1107"/>
      <c r="CC7" s="1107"/>
      <c r="CD7" s="1107"/>
      <c r="CE7" s="1107"/>
      <c r="CF7" s="1107"/>
      <c r="CG7" s="1108"/>
      <c r="CH7" s="1099">
        <v>
3</v>
      </c>
      <c r="CI7" s="1100"/>
      <c r="CJ7" s="1100"/>
      <c r="CK7" s="1100"/>
      <c r="CL7" s="1101"/>
      <c r="CM7" s="1099">
        <v>
284</v>
      </c>
      <c r="CN7" s="1100"/>
      <c r="CO7" s="1100"/>
      <c r="CP7" s="1100"/>
      <c r="CQ7" s="1101"/>
      <c r="CR7" s="1099">
        <v>
100</v>
      </c>
      <c r="CS7" s="1100"/>
      <c r="CT7" s="1100"/>
      <c r="CU7" s="1100"/>
      <c r="CV7" s="1101"/>
      <c r="CW7" s="1099">
        <v>
190</v>
      </c>
      <c r="CX7" s="1100"/>
      <c r="CY7" s="1100"/>
      <c r="CZ7" s="1100"/>
      <c r="DA7" s="1101"/>
      <c r="DB7" s="1099" t="s">
        <v>
571</v>
      </c>
      <c r="DC7" s="1100"/>
      <c r="DD7" s="1100"/>
      <c r="DE7" s="1100"/>
      <c r="DF7" s="1101"/>
      <c r="DG7" s="1099" t="s">
        <v>
571</v>
      </c>
      <c r="DH7" s="1100"/>
      <c r="DI7" s="1100"/>
      <c r="DJ7" s="1100"/>
      <c r="DK7" s="1101"/>
      <c r="DL7" s="1099" t="s">
        <v>
571</v>
      </c>
      <c r="DM7" s="1100"/>
      <c r="DN7" s="1100"/>
      <c r="DO7" s="1100"/>
      <c r="DP7" s="1101"/>
      <c r="DQ7" s="1099" t="s">
        <v>
571</v>
      </c>
      <c r="DR7" s="1100"/>
      <c r="DS7" s="1100"/>
      <c r="DT7" s="1100"/>
      <c r="DU7" s="1101"/>
      <c r="DV7" s="1126"/>
      <c r="DW7" s="1127"/>
      <c r="DX7" s="1127"/>
      <c r="DY7" s="1127"/>
      <c r="DZ7" s="1128"/>
      <c r="EA7" s="242"/>
    </row>
    <row r="8" spans="1:131" s="243" customFormat="1" ht="26.25" customHeight="1" x14ac:dyDescent="0.2">
      <c r="A8" s="249">
        <v>
2</v>
      </c>
      <c r="B8" s="1038" t="s">
        <v>
358</v>
      </c>
      <c r="C8" s="1039"/>
      <c r="D8" s="1039"/>
      <c r="E8" s="1039"/>
      <c r="F8" s="1039"/>
      <c r="G8" s="1039"/>
      <c r="H8" s="1039"/>
      <c r="I8" s="1039"/>
      <c r="J8" s="1039"/>
      <c r="K8" s="1039"/>
      <c r="L8" s="1039"/>
      <c r="M8" s="1039"/>
      <c r="N8" s="1039"/>
      <c r="O8" s="1039"/>
      <c r="P8" s="1040"/>
      <c r="Q8" s="1045">
        <v>
398</v>
      </c>
      <c r="R8" s="1042"/>
      <c r="S8" s="1042"/>
      <c r="T8" s="1042"/>
      <c r="U8" s="1042"/>
      <c r="V8" s="1042">
        <v>
78</v>
      </c>
      <c r="W8" s="1042"/>
      <c r="X8" s="1042"/>
      <c r="Y8" s="1042"/>
      <c r="Z8" s="1042"/>
      <c r="AA8" s="1042">
        <v>
320</v>
      </c>
      <c r="AB8" s="1042"/>
      <c r="AC8" s="1042"/>
      <c r="AD8" s="1042"/>
      <c r="AE8" s="1046"/>
      <c r="AF8" s="1094" t="s">
        <v>
359</v>
      </c>
      <c r="AG8" s="1095"/>
      <c r="AH8" s="1095"/>
      <c r="AI8" s="1095"/>
      <c r="AJ8" s="1096"/>
      <c r="AK8" s="1097" t="s">
        <v>
567</v>
      </c>
      <c r="AL8" s="1098"/>
      <c r="AM8" s="1098"/>
      <c r="AN8" s="1098"/>
      <c r="AO8" s="1098"/>
      <c r="AP8" s="1098">
        <v>
704</v>
      </c>
      <c r="AQ8" s="1098"/>
      <c r="AR8" s="1098"/>
      <c r="AS8" s="1098"/>
      <c r="AT8" s="1098"/>
      <c r="AU8" s="1092"/>
      <c r="AV8" s="1092"/>
      <c r="AW8" s="1092"/>
      <c r="AX8" s="1092"/>
      <c r="AY8" s="1093"/>
      <c r="AZ8" s="240"/>
      <c r="BA8" s="240"/>
      <c r="BB8" s="240"/>
      <c r="BC8" s="240"/>
      <c r="BD8" s="240"/>
      <c r="BE8" s="241"/>
      <c r="BF8" s="241"/>
      <c r="BG8" s="241"/>
      <c r="BH8" s="241"/>
      <c r="BI8" s="241"/>
      <c r="BJ8" s="241"/>
      <c r="BK8" s="241"/>
      <c r="BL8" s="241"/>
      <c r="BM8" s="241"/>
      <c r="BN8" s="241"/>
      <c r="BO8" s="241"/>
      <c r="BP8" s="241"/>
      <c r="BQ8" s="250">
        <v>
2</v>
      </c>
      <c r="BR8" s="251"/>
      <c r="BS8" s="1009" t="s">
        <v>
573</v>
      </c>
      <c r="BT8" s="1010"/>
      <c r="BU8" s="1010"/>
      <c r="BV8" s="1010"/>
      <c r="BW8" s="1010"/>
      <c r="BX8" s="1010"/>
      <c r="BY8" s="1010"/>
      <c r="BZ8" s="1010"/>
      <c r="CA8" s="1010"/>
      <c r="CB8" s="1010"/>
      <c r="CC8" s="1010"/>
      <c r="CD8" s="1010"/>
      <c r="CE8" s="1010"/>
      <c r="CF8" s="1010"/>
      <c r="CG8" s="1011"/>
      <c r="CH8" s="984">
        <v>
-3</v>
      </c>
      <c r="CI8" s="985"/>
      <c r="CJ8" s="985"/>
      <c r="CK8" s="985"/>
      <c r="CL8" s="986"/>
      <c r="CM8" s="984">
        <v>
799</v>
      </c>
      <c r="CN8" s="985"/>
      <c r="CO8" s="985"/>
      <c r="CP8" s="985"/>
      <c r="CQ8" s="986"/>
      <c r="CR8" s="984">
        <v>
300</v>
      </c>
      <c r="CS8" s="985"/>
      <c r="CT8" s="985"/>
      <c r="CU8" s="985"/>
      <c r="CV8" s="986"/>
      <c r="CW8" s="984">
        <v>
4</v>
      </c>
      <c r="CX8" s="985"/>
      <c r="CY8" s="985"/>
      <c r="CZ8" s="985"/>
      <c r="DA8" s="986"/>
      <c r="DB8" s="984" t="s">
        <v>
571</v>
      </c>
      <c r="DC8" s="985"/>
      <c r="DD8" s="985"/>
      <c r="DE8" s="985"/>
      <c r="DF8" s="986"/>
      <c r="DG8" s="984" t="s">
        <v>
571</v>
      </c>
      <c r="DH8" s="985"/>
      <c r="DI8" s="985"/>
      <c r="DJ8" s="985"/>
      <c r="DK8" s="986"/>
      <c r="DL8" s="984" t="s">
        <v>
571</v>
      </c>
      <c r="DM8" s="985"/>
      <c r="DN8" s="985"/>
      <c r="DO8" s="985"/>
      <c r="DP8" s="986"/>
      <c r="DQ8" s="984" t="s">
        <v>
571</v>
      </c>
      <c r="DR8" s="985"/>
      <c r="DS8" s="985"/>
      <c r="DT8" s="985"/>
      <c r="DU8" s="986"/>
      <c r="DV8" s="987"/>
      <c r="DW8" s="988"/>
      <c r="DX8" s="988"/>
      <c r="DY8" s="988"/>
      <c r="DZ8" s="989"/>
      <c r="EA8" s="242"/>
    </row>
    <row r="9" spans="1:131" s="243" customFormat="1" ht="26.25" customHeight="1" x14ac:dyDescent="0.2">
      <c r="A9" s="249">
        <v>
3</v>
      </c>
      <c r="B9" s="1038" t="s">
        <v>
360</v>
      </c>
      <c r="C9" s="1039"/>
      <c r="D9" s="1039"/>
      <c r="E9" s="1039"/>
      <c r="F9" s="1039"/>
      <c r="G9" s="1039"/>
      <c r="H9" s="1039"/>
      <c r="I9" s="1039"/>
      <c r="J9" s="1039"/>
      <c r="K9" s="1039"/>
      <c r="L9" s="1039"/>
      <c r="M9" s="1039"/>
      <c r="N9" s="1039"/>
      <c r="O9" s="1039"/>
      <c r="P9" s="1040"/>
      <c r="Q9" s="1045">
        <v>
90</v>
      </c>
      <c r="R9" s="1042"/>
      <c r="S9" s="1042"/>
      <c r="T9" s="1042"/>
      <c r="U9" s="1042"/>
      <c r="V9" s="1042">
        <v>
64</v>
      </c>
      <c r="W9" s="1042"/>
      <c r="X9" s="1042"/>
      <c r="Y9" s="1042"/>
      <c r="Z9" s="1042"/>
      <c r="AA9" s="1042">
        <v>
25</v>
      </c>
      <c r="AB9" s="1042"/>
      <c r="AC9" s="1042"/>
      <c r="AD9" s="1042"/>
      <c r="AE9" s="1046"/>
      <c r="AF9" s="1094" t="s">
        <v>
361</v>
      </c>
      <c r="AG9" s="1095"/>
      <c r="AH9" s="1095"/>
      <c r="AI9" s="1095"/>
      <c r="AJ9" s="1096"/>
      <c r="AK9" s="1097">
        <v>
0</v>
      </c>
      <c r="AL9" s="1098"/>
      <c r="AM9" s="1098"/>
      <c r="AN9" s="1098"/>
      <c r="AO9" s="1098"/>
      <c r="AP9" s="1098">
        <v>
130</v>
      </c>
      <c r="AQ9" s="1098"/>
      <c r="AR9" s="1098"/>
      <c r="AS9" s="1098"/>
      <c r="AT9" s="1098"/>
      <c r="AU9" s="1092"/>
      <c r="AV9" s="1092"/>
      <c r="AW9" s="1092"/>
      <c r="AX9" s="1092"/>
      <c r="AY9" s="1093"/>
      <c r="AZ9" s="240"/>
      <c r="BA9" s="240"/>
      <c r="BB9" s="240"/>
      <c r="BC9" s="240"/>
      <c r="BD9" s="240"/>
      <c r="BE9" s="241"/>
      <c r="BF9" s="241"/>
      <c r="BG9" s="241"/>
      <c r="BH9" s="241"/>
      <c r="BI9" s="241"/>
      <c r="BJ9" s="241"/>
      <c r="BK9" s="241"/>
      <c r="BL9" s="241"/>
      <c r="BM9" s="241"/>
      <c r="BN9" s="241"/>
      <c r="BO9" s="241"/>
      <c r="BP9" s="241"/>
      <c r="BQ9" s="250">
        <v>
3</v>
      </c>
      <c r="BR9" s="251"/>
      <c r="BS9" s="1009" t="s">
        <v>
574</v>
      </c>
      <c r="BT9" s="1010"/>
      <c r="BU9" s="1010"/>
      <c r="BV9" s="1010"/>
      <c r="BW9" s="1010"/>
      <c r="BX9" s="1010"/>
      <c r="BY9" s="1010"/>
      <c r="BZ9" s="1010"/>
      <c r="CA9" s="1010"/>
      <c r="CB9" s="1010"/>
      <c r="CC9" s="1010"/>
      <c r="CD9" s="1010"/>
      <c r="CE9" s="1010"/>
      <c r="CF9" s="1010"/>
      <c r="CG9" s="1011"/>
      <c r="CH9" s="984">
        <v>
22</v>
      </c>
      <c r="CI9" s="985"/>
      <c r="CJ9" s="985"/>
      <c r="CK9" s="985"/>
      <c r="CL9" s="986"/>
      <c r="CM9" s="984">
        <v>
210</v>
      </c>
      <c r="CN9" s="985"/>
      <c r="CO9" s="985"/>
      <c r="CP9" s="985"/>
      <c r="CQ9" s="986"/>
      <c r="CR9" s="984">
        <v>
100</v>
      </c>
      <c r="CS9" s="985"/>
      <c r="CT9" s="985"/>
      <c r="CU9" s="985"/>
      <c r="CV9" s="986"/>
      <c r="CW9" s="984">
        <v>
90</v>
      </c>
      <c r="CX9" s="985"/>
      <c r="CY9" s="985"/>
      <c r="CZ9" s="985"/>
      <c r="DA9" s="986"/>
      <c r="DB9" s="984" t="s">
        <v>
571</v>
      </c>
      <c r="DC9" s="985"/>
      <c r="DD9" s="985"/>
      <c r="DE9" s="985"/>
      <c r="DF9" s="986"/>
      <c r="DG9" s="984" t="s">
        <v>
571</v>
      </c>
      <c r="DH9" s="985"/>
      <c r="DI9" s="985"/>
      <c r="DJ9" s="985"/>
      <c r="DK9" s="986"/>
      <c r="DL9" s="984" t="s">
        <v>
571</v>
      </c>
      <c r="DM9" s="985"/>
      <c r="DN9" s="985"/>
      <c r="DO9" s="985"/>
      <c r="DP9" s="986"/>
      <c r="DQ9" s="984" t="s">
        <v>
571</v>
      </c>
      <c r="DR9" s="985"/>
      <c r="DS9" s="985"/>
      <c r="DT9" s="985"/>
      <c r="DU9" s="986"/>
      <c r="DV9" s="987"/>
      <c r="DW9" s="988"/>
      <c r="DX9" s="988"/>
      <c r="DY9" s="988"/>
      <c r="DZ9" s="989"/>
      <c r="EA9" s="242"/>
    </row>
    <row r="10" spans="1:131" s="243" customFormat="1" ht="26.25" customHeight="1" x14ac:dyDescent="0.2">
      <c r="A10" s="249">
        <v>
4</v>
      </c>
      <c r="B10" s="1038" t="s">
        <v>
362</v>
      </c>
      <c r="C10" s="1039"/>
      <c r="D10" s="1039"/>
      <c r="E10" s="1039"/>
      <c r="F10" s="1039"/>
      <c r="G10" s="1039"/>
      <c r="H10" s="1039"/>
      <c r="I10" s="1039"/>
      <c r="J10" s="1039"/>
      <c r="K10" s="1039"/>
      <c r="L10" s="1039"/>
      <c r="M10" s="1039"/>
      <c r="N10" s="1039"/>
      <c r="O10" s="1039"/>
      <c r="P10" s="1040"/>
      <c r="Q10" s="1045">
        <v>
93</v>
      </c>
      <c r="R10" s="1042"/>
      <c r="S10" s="1042"/>
      <c r="T10" s="1042"/>
      <c r="U10" s="1042"/>
      <c r="V10" s="1042">
        <v>
61</v>
      </c>
      <c r="W10" s="1042"/>
      <c r="X10" s="1042"/>
      <c r="Y10" s="1042"/>
      <c r="Z10" s="1042"/>
      <c r="AA10" s="1042">
        <v>
31</v>
      </c>
      <c r="AB10" s="1042"/>
      <c r="AC10" s="1042"/>
      <c r="AD10" s="1042"/>
      <c r="AE10" s="1046"/>
      <c r="AF10" s="1094">
        <v>
31</v>
      </c>
      <c r="AG10" s="1095"/>
      <c r="AH10" s="1095"/>
      <c r="AI10" s="1095"/>
      <c r="AJ10" s="1096"/>
      <c r="AK10" s="1097">
        <v>
46</v>
      </c>
      <c r="AL10" s="1098"/>
      <c r="AM10" s="1098"/>
      <c r="AN10" s="1098"/>
      <c r="AO10" s="1098"/>
      <c r="AP10" s="1098">
        <v>
261</v>
      </c>
      <c r="AQ10" s="1098"/>
      <c r="AR10" s="1098"/>
      <c r="AS10" s="1098"/>
      <c r="AT10" s="1098"/>
      <c r="AU10" s="1092"/>
      <c r="AV10" s="1092"/>
      <c r="AW10" s="1092"/>
      <c r="AX10" s="1092"/>
      <c r="AY10" s="1093"/>
      <c r="AZ10" s="240"/>
      <c r="BA10" s="240"/>
      <c r="BB10" s="240"/>
      <c r="BC10" s="240"/>
      <c r="BD10" s="240"/>
      <c r="BE10" s="241"/>
      <c r="BF10" s="241"/>
      <c r="BG10" s="241"/>
      <c r="BH10" s="241"/>
      <c r="BI10" s="241"/>
      <c r="BJ10" s="241"/>
      <c r="BK10" s="241"/>
      <c r="BL10" s="241"/>
      <c r="BM10" s="241"/>
      <c r="BN10" s="241"/>
      <c r="BO10" s="241"/>
      <c r="BP10" s="241"/>
      <c r="BQ10" s="250">
        <v>
4</v>
      </c>
      <c r="BR10" s="251"/>
      <c r="BS10" s="1009" t="s">
        <v>
575</v>
      </c>
      <c r="BT10" s="1010"/>
      <c r="BU10" s="1010"/>
      <c r="BV10" s="1010"/>
      <c r="BW10" s="1010"/>
      <c r="BX10" s="1010"/>
      <c r="BY10" s="1010"/>
      <c r="BZ10" s="1010"/>
      <c r="CA10" s="1010"/>
      <c r="CB10" s="1010"/>
      <c r="CC10" s="1010"/>
      <c r="CD10" s="1010"/>
      <c r="CE10" s="1010"/>
      <c r="CF10" s="1010"/>
      <c r="CG10" s="1011"/>
      <c r="CH10" s="984">
        <v>
8</v>
      </c>
      <c r="CI10" s="985"/>
      <c r="CJ10" s="985"/>
      <c r="CK10" s="985"/>
      <c r="CL10" s="986"/>
      <c r="CM10" s="984">
        <v>
68</v>
      </c>
      <c r="CN10" s="985"/>
      <c r="CO10" s="985"/>
      <c r="CP10" s="985"/>
      <c r="CQ10" s="986"/>
      <c r="CR10" s="984">
        <v>
30</v>
      </c>
      <c r="CS10" s="985"/>
      <c r="CT10" s="985"/>
      <c r="CU10" s="985"/>
      <c r="CV10" s="986"/>
      <c r="CW10" s="984" t="s">
        <v>
571</v>
      </c>
      <c r="CX10" s="985"/>
      <c r="CY10" s="985"/>
      <c r="CZ10" s="985"/>
      <c r="DA10" s="986"/>
      <c r="DB10" s="984" t="s">
        <v>
571</v>
      </c>
      <c r="DC10" s="985"/>
      <c r="DD10" s="985"/>
      <c r="DE10" s="985"/>
      <c r="DF10" s="986"/>
      <c r="DG10" s="984" t="s">
        <v>
571</v>
      </c>
      <c r="DH10" s="985"/>
      <c r="DI10" s="985"/>
      <c r="DJ10" s="985"/>
      <c r="DK10" s="986"/>
      <c r="DL10" s="984" t="s">
        <v>
571</v>
      </c>
      <c r="DM10" s="985"/>
      <c r="DN10" s="985"/>
      <c r="DO10" s="985"/>
      <c r="DP10" s="986"/>
      <c r="DQ10" s="984" t="s">
        <v>
571</v>
      </c>
      <c r="DR10" s="985"/>
      <c r="DS10" s="985"/>
      <c r="DT10" s="985"/>
      <c r="DU10" s="986"/>
      <c r="DV10" s="987"/>
      <c r="DW10" s="988"/>
      <c r="DX10" s="988"/>
      <c r="DY10" s="988"/>
      <c r="DZ10" s="989"/>
      <c r="EA10" s="242"/>
    </row>
    <row r="11" spans="1:131" s="243" customFormat="1" ht="26.25" customHeight="1" x14ac:dyDescent="0.2">
      <c r="A11" s="249">
        <v>
5</v>
      </c>
      <c r="B11" s="1038" t="s">
        <v>
363</v>
      </c>
      <c r="C11" s="1039"/>
      <c r="D11" s="1039"/>
      <c r="E11" s="1039"/>
      <c r="F11" s="1039"/>
      <c r="G11" s="1039"/>
      <c r="H11" s="1039"/>
      <c r="I11" s="1039"/>
      <c r="J11" s="1039"/>
      <c r="K11" s="1039"/>
      <c r="L11" s="1039"/>
      <c r="M11" s="1039"/>
      <c r="N11" s="1039"/>
      <c r="O11" s="1039"/>
      <c r="P11" s="1040"/>
      <c r="Q11" s="1045">
        <v>
173</v>
      </c>
      <c r="R11" s="1042"/>
      <c r="S11" s="1042"/>
      <c r="T11" s="1042"/>
      <c r="U11" s="1042"/>
      <c r="V11" s="1042">
        <v>
112</v>
      </c>
      <c r="W11" s="1042"/>
      <c r="X11" s="1042"/>
      <c r="Y11" s="1042"/>
      <c r="Z11" s="1042"/>
      <c r="AA11" s="1042">
        <v>
61</v>
      </c>
      <c r="AB11" s="1042"/>
      <c r="AC11" s="1042"/>
      <c r="AD11" s="1042"/>
      <c r="AE11" s="1046"/>
      <c r="AF11" s="1094" t="s">
        <v>
361</v>
      </c>
      <c r="AG11" s="1095"/>
      <c r="AH11" s="1095"/>
      <c r="AI11" s="1095"/>
      <c r="AJ11" s="1096"/>
      <c r="AK11" s="1097" t="s">
        <v>
567</v>
      </c>
      <c r="AL11" s="1098"/>
      <c r="AM11" s="1098"/>
      <c r="AN11" s="1098"/>
      <c r="AO11" s="1098"/>
      <c r="AP11" s="1098">
        <v>
800</v>
      </c>
      <c r="AQ11" s="1098"/>
      <c r="AR11" s="1098"/>
      <c r="AS11" s="1098"/>
      <c r="AT11" s="1098"/>
      <c r="AU11" s="1092"/>
      <c r="AV11" s="1092"/>
      <c r="AW11" s="1092"/>
      <c r="AX11" s="1092"/>
      <c r="AY11" s="1093"/>
      <c r="AZ11" s="240"/>
      <c r="BA11" s="240"/>
      <c r="BB11" s="240"/>
      <c r="BC11" s="240"/>
      <c r="BD11" s="240"/>
      <c r="BE11" s="241"/>
      <c r="BF11" s="241"/>
      <c r="BG11" s="241"/>
      <c r="BH11" s="241"/>
      <c r="BI11" s="241"/>
      <c r="BJ11" s="241"/>
      <c r="BK11" s="241"/>
      <c r="BL11" s="241"/>
      <c r="BM11" s="241"/>
      <c r="BN11" s="241"/>
      <c r="BO11" s="241"/>
      <c r="BP11" s="241"/>
      <c r="BQ11" s="250">
        <v>
5</v>
      </c>
      <c r="BR11" s="251"/>
      <c r="BS11" s="1009" t="s">
        <v>
576</v>
      </c>
      <c r="BT11" s="1010"/>
      <c r="BU11" s="1010"/>
      <c r="BV11" s="1010"/>
      <c r="BW11" s="1010"/>
      <c r="BX11" s="1010"/>
      <c r="BY11" s="1010"/>
      <c r="BZ11" s="1010"/>
      <c r="CA11" s="1010"/>
      <c r="CB11" s="1010"/>
      <c r="CC11" s="1010"/>
      <c r="CD11" s="1010"/>
      <c r="CE11" s="1010"/>
      <c r="CF11" s="1010"/>
      <c r="CG11" s="1011"/>
      <c r="CH11" s="984">
        <v>
0</v>
      </c>
      <c r="CI11" s="985"/>
      <c r="CJ11" s="985"/>
      <c r="CK11" s="985"/>
      <c r="CL11" s="986"/>
      <c r="CM11" s="984">
        <v>
16</v>
      </c>
      <c r="CN11" s="985"/>
      <c r="CO11" s="985"/>
      <c r="CP11" s="985"/>
      <c r="CQ11" s="986"/>
      <c r="CR11" s="984">
        <v>
2</v>
      </c>
      <c r="CS11" s="985"/>
      <c r="CT11" s="985"/>
      <c r="CU11" s="985"/>
      <c r="CV11" s="986"/>
      <c r="CW11" s="984">
        <v>
18</v>
      </c>
      <c r="CX11" s="985"/>
      <c r="CY11" s="985"/>
      <c r="CZ11" s="985"/>
      <c r="DA11" s="986"/>
      <c r="DB11" s="984" t="s">
        <v>
571</v>
      </c>
      <c r="DC11" s="985"/>
      <c r="DD11" s="985"/>
      <c r="DE11" s="985"/>
      <c r="DF11" s="986"/>
      <c r="DG11" s="984" t="s">
        <v>
571</v>
      </c>
      <c r="DH11" s="985"/>
      <c r="DI11" s="985"/>
      <c r="DJ11" s="985"/>
      <c r="DK11" s="986"/>
      <c r="DL11" s="984" t="s">
        <v>
571</v>
      </c>
      <c r="DM11" s="985"/>
      <c r="DN11" s="985"/>
      <c r="DO11" s="985"/>
      <c r="DP11" s="986"/>
      <c r="DQ11" s="984" t="s">
        <v>
571</v>
      </c>
      <c r="DR11" s="985"/>
      <c r="DS11" s="985"/>
      <c r="DT11" s="985"/>
      <c r="DU11" s="986"/>
      <c r="DV11" s="987"/>
      <c r="DW11" s="988"/>
      <c r="DX11" s="988"/>
      <c r="DY11" s="988"/>
      <c r="DZ11" s="989"/>
      <c r="EA11" s="242"/>
    </row>
    <row r="12" spans="1:131" s="243" customFormat="1" ht="26.25" customHeight="1" x14ac:dyDescent="0.2">
      <c r="A12" s="249">
        <v>
6</v>
      </c>
      <c r="B12" s="1038" t="s">
        <v>
364</v>
      </c>
      <c r="C12" s="1039"/>
      <c r="D12" s="1039"/>
      <c r="E12" s="1039"/>
      <c r="F12" s="1039"/>
      <c r="G12" s="1039"/>
      <c r="H12" s="1039"/>
      <c r="I12" s="1039"/>
      <c r="J12" s="1039"/>
      <c r="K12" s="1039"/>
      <c r="L12" s="1039"/>
      <c r="M12" s="1039"/>
      <c r="N12" s="1039"/>
      <c r="O12" s="1039"/>
      <c r="P12" s="1040"/>
      <c r="Q12" s="1045">
        <v>
1017</v>
      </c>
      <c r="R12" s="1042"/>
      <c r="S12" s="1042"/>
      <c r="T12" s="1042"/>
      <c r="U12" s="1042"/>
      <c r="V12" s="1042">
        <v>
641</v>
      </c>
      <c r="W12" s="1042"/>
      <c r="X12" s="1042"/>
      <c r="Y12" s="1042"/>
      <c r="Z12" s="1042"/>
      <c r="AA12" s="1042">
        <v>
375</v>
      </c>
      <c r="AB12" s="1042"/>
      <c r="AC12" s="1042"/>
      <c r="AD12" s="1042"/>
      <c r="AE12" s="1046"/>
      <c r="AF12" s="1094">
        <v>
336</v>
      </c>
      <c r="AG12" s="1095"/>
      <c r="AH12" s="1095"/>
      <c r="AI12" s="1095"/>
      <c r="AJ12" s="1096"/>
      <c r="AK12" s="1097" t="s">
        <v>
567</v>
      </c>
      <c r="AL12" s="1098"/>
      <c r="AM12" s="1098"/>
      <c r="AN12" s="1098"/>
      <c r="AO12" s="1098"/>
      <c r="AP12" s="1098">
        <v>
949</v>
      </c>
      <c r="AQ12" s="1098"/>
      <c r="AR12" s="1098"/>
      <c r="AS12" s="1098"/>
      <c r="AT12" s="1098"/>
      <c r="AU12" s="1092"/>
      <c r="AV12" s="1092"/>
      <c r="AW12" s="1092"/>
      <c r="AX12" s="1092"/>
      <c r="AY12" s="1093"/>
      <c r="AZ12" s="240"/>
      <c r="BA12" s="240"/>
      <c r="BB12" s="240"/>
      <c r="BC12" s="240"/>
      <c r="BD12" s="240"/>
      <c r="BE12" s="241"/>
      <c r="BF12" s="241"/>
      <c r="BG12" s="241"/>
      <c r="BH12" s="241"/>
      <c r="BI12" s="241"/>
      <c r="BJ12" s="241"/>
      <c r="BK12" s="241"/>
      <c r="BL12" s="241"/>
      <c r="BM12" s="241"/>
      <c r="BN12" s="241"/>
      <c r="BO12" s="241"/>
      <c r="BP12" s="241"/>
      <c r="BQ12" s="250">
        <v>
6</v>
      </c>
      <c r="BR12" s="251"/>
      <c r="BS12" s="1009" t="s">
        <v>
577</v>
      </c>
      <c r="BT12" s="1010"/>
      <c r="BU12" s="1010"/>
      <c r="BV12" s="1010"/>
      <c r="BW12" s="1010"/>
      <c r="BX12" s="1010"/>
      <c r="BY12" s="1010"/>
      <c r="BZ12" s="1010"/>
      <c r="CA12" s="1010"/>
      <c r="CB12" s="1010"/>
      <c r="CC12" s="1010"/>
      <c r="CD12" s="1010"/>
      <c r="CE12" s="1010"/>
      <c r="CF12" s="1010"/>
      <c r="CG12" s="1011"/>
      <c r="CH12" s="984">
        <v>
42</v>
      </c>
      <c r="CI12" s="985"/>
      <c r="CJ12" s="985"/>
      <c r="CK12" s="985"/>
      <c r="CL12" s="986"/>
      <c r="CM12" s="984">
        <v>
1648</v>
      </c>
      <c r="CN12" s="985"/>
      <c r="CO12" s="985"/>
      <c r="CP12" s="985"/>
      <c r="CQ12" s="986"/>
      <c r="CR12" s="984">
        <v>
580</v>
      </c>
      <c r="CS12" s="985"/>
      <c r="CT12" s="985"/>
      <c r="CU12" s="985"/>
      <c r="CV12" s="986"/>
      <c r="CW12" s="984">
        <v>
128</v>
      </c>
      <c r="CX12" s="985"/>
      <c r="CY12" s="985"/>
      <c r="CZ12" s="985"/>
      <c r="DA12" s="986"/>
      <c r="DB12" s="984">
        <v>
489</v>
      </c>
      <c r="DC12" s="985"/>
      <c r="DD12" s="985"/>
      <c r="DE12" s="985"/>
      <c r="DF12" s="986"/>
      <c r="DG12" s="984" t="s">
        <v>
571</v>
      </c>
      <c r="DH12" s="985"/>
      <c r="DI12" s="985"/>
      <c r="DJ12" s="985"/>
      <c r="DK12" s="986"/>
      <c r="DL12" s="984" t="s">
        <v>
571</v>
      </c>
      <c r="DM12" s="985"/>
      <c r="DN12" s="985"/>
      <c r="DO12" s="985"/>
      <c r="DP12" s="986"/>
      <c r="DQ12" s="984" t="s">
        <v>
571</v>
      </c>
      <c r="DR12" s="985"/>
      <c r="DS12" s="985"/>
      <c r="DT12" s="985"/>
      <c r="DU12" s="986"/>
      <c r="DV12" s="987"/>
      <c r="DW12" s="988"/>
      <c r="DX12" s="988"/>
      <c r="DY12" s="988"/>
      <c r="DZ12" s="989"/>
      <c r="EA12" s="242"/>
    </row>
    <row r="13" spans="1:131" s="243" customFormat="1" ht="26.25" customHeight="1" x14ac:dyDescent="0.2">
      <c r="A13" s="249">
        <v>
7</v>
      </c>
      <c r="B13" s="1038" t="s">
        <v>
365</v>
      </c>
      <c r="C13" s="1039"/>
      <c r="D13" s="1039"/>
      <c r="E13" s="1039"/>
      <c r="F13" s="1039"/>
      <c r="G13" s="1039"/>
      <c r="H13" s="1039"/>
      <c r="I13" s="1039"/>
      <c r="J13" s="1039"/>
      <c r="K13" s="1039"/>
      <c r="L13" s="1039"/>
      <c r="M13" s="1039"/>
      <c r="N13" s="1039"/>
      <c r="O13" s="1039"/>
      <c r="P13" s="1040"/>
      <c r="Q13" s="1045">
        <v>
6441</v>
      </c>
      <c r="R13" s="1042"/>
      <c r="S13" s="1042"/>
      <c r="T13" s="1042"/>
      <c r="U13" s="1042"/>
      <c r="V13" s="1042">
        <v>
6124</v>
      </c>
      <c r="W13" s="1042"/>
      <c r="X13" s="1042"/>
      <c r="Y13" s="1042"/>
      <c r="Z13" s="1042"/>
      <c r="AA13" s="1042">
        <v>
317</v>
      </c>
      <c r="AB13" s="1042"/>
      <c r="AC13" s="1042"/>
      <c r="AD13" s="1042"/>
      <c r="AE13" s="1046"/>
      <c r="AF13" s="1094">
        <v>
317</v>
      </c>
      <c r="AG13" s="1095"/>
      <c r="AH13" s="1095"/>
      <c r="AI13" s="1095"/>
      <c r="AJ13" s="1096"/>
      <c r="AK13" s="1097" t="s">
        <v>
567</v>
      </c>
      <c r="AL13" s="1098"/>
      <c r="AM13" s="1098"/>
      <c r="AN13" s="1098"/>
      <c r="AO13" s="1098"/>
      <c r="AP13" s="1098" t="s">
        <v>
568</v>
      </c>
      <c r="AQ13" s="1098"/>
      <c r="AR13" s="1098"/>
      <c r="AS13" s="1098"/>
      <c r="AT13" s="1098"/>
      <c r="AU13" s="1092"/>
      <c r="AV13" s="1092"/>
      <c r="AW13" s="1092"/>
      <c r="AX13" s="1092"/>
      <c r="AY13" s="1093"/>
      <c r="AZ13" s="240"/>
      <c r="BA13" s="240"/>
      <c r="BB13" s="240"/>
      <c r="BC13" s="240"/>
      <c r="BD13" s="240"/>
      <c r="BE13" s="241"/>
      <c r="BF13" s="241"/>
      <c r="BG13" s="241"/>
      <c r="BH13" s="241"/>
      <c r="BI13" s="241"/>
      <c r="BJ13" s="241"/>
      <c r="BK13" s="241"/>
      <c r="BL13" s="241"/>
      <c r="BM13" s="241"/>
      <c r="BN13" s="241"/>
      <c r="BO13" s="241"/>
      <c r="BP13" s="241"/>
      <c r="BQ13" s="250">
        <v>
7</v>
      </c>
      <c r="BR13" s="251"/>
      <c r="BS13" s="1009" t="s">
        <v>
578</v>
      </c>
      <c r="BT13" s="1010"/>
      <c r="BU13" s="1010"/>
      <c r="BV13" s="1010"/>
      <c r="BW13" s="1010"/>
      <c r="BX13" s="1010"/>
      <c r="BY13" s="1010"/>
      <c r="BZ13" s="1010"/>
      <c r="CA13" s="1010"/>
      <c r="CB13" s="1010"/>
      <c r="CC13" s="1010"/>
      <c r="CD13" s="1010"/>
      <c r="CE13" s="1010"/>
      <c r="CF13" s="1010"/>
      <c r="CG13" s="1011"/>
      <c r="CH13" s="984">
        <v>
5</v>
      </c>
      <c r="CI13" s="985"/>
      <c r="CJ13" s="985"/>
      <c r="CK13" s="985"/>
      <c r="CL13" s="986"/>
      <c r="CM13" s="984">
        <v>
1674</v>
      </c>
      <c r="CN13" s="985"/>
      <c r="CO13" s="985"/>
      <c r="CP13" s="985"/>
      <c r="CQ13" s="986"/>
      <c r="CR13" s="984">
        <v>
545</v>
      </c>
      <c r="CS13" s="985"/>
      <c r="CT13" s="985"/>
      <c r="CU13" s="985"/>
      <c r="CV13" s="986"/>
      <c r="CW13" s="984" t="s">
        <v>
571</v>
      </c>
      <c r="CX13" s="985"/>
      <c r="CY13" s="985"/>
      <c r="CZ13" s="985"/>
      <c r="DA13" s="986"/>
      <c r="DB13" s="984" t="s">
        <v>
571</v>
      </c>
      <c r="DC13" s="985"/>
      <c r="DD13" s="985"/>
      <c r="DE13" s="985"/>
      <c r="DF13" s="986"/>
      <c r="DG13" s="984" t="s">
        <v>
571</v>
      </c>
      <c r="DH13" s="985"/>
      <c r="DI13" s="985"/>
      <c r="DJ13" s="985"/>
      <c r="DK13" s="986"/>
      <c r="DL13" s="984" t="s">
        <v>
571</v>
      </c>
      <c r="DM13" s="985"/>
      <c r="DN13" s="985"/>
      <c r="DO13" s="985"/>
      <c r="DP13" s="986"/>
      <c r="DQ13" s="984" t="s">
        <v>
571</v>
      </c>
      <c r="DR13" s="985"/>
      <c r="DS13" s="985"/>
      <c r="DT13" s="985"/>
      <c r="DU13" s="986"/>
      <c r="DV13" s="987"/>
      <c r="DW13" s="988"/>
      <c r="DX13" s="988"/>
      <c r="DY13" s="988"/>
      <c r="DZ13" s="989"/>
      <c r="EA13" s="242"/>
    </row>
    <row r="14" spans="1:131" s="243" customFormat="1" ht="26.25" customHeight="1" x14ac:dyDescent="0.2">
      <c r="A14" s="249">
        <v>
8</v>
      </c>
      <c r="B14" s="1038" t="s">
        <v>
366</v>
      </c>
      <c r="C14" s="1039"/>
      <c r="D14" s="1039"/>
      <c r="E14" s="1039"/>
      <c r="F14" s="1039"/>
      <c r="G14" s="1039"/>
      <c r="H14" s="1039"/>
      <c r="I14" s="1039"/>
      <c r="J14" s="1039"/>
      <c r="K14" s="1039"/>
      <c r="L14" s="1039"/>
      <c r="M14" s="1039"/>
      <c r="N14" s="1039"/>
      <c r="O14" s="1039"/>
      <c r="P14" s="1040"/>
      <c r="Q14" s="1045">
        <v>
995</v>
      </c>
      <c r="R14" s="1042"/>
      <c r="S14" s="1042"/>
      <c r="T14" s="1042"/>
      <c r="U14" s="1042"/>
      <c r="V14" s="1042">
        <v>
363</v>
      </c>
      <c r="W14" s="1042"/>
      <c r="X14" s="1042"/>
      <c r="Y14" s="1042"/>
      <c r="Z14" s="1042"/>
      <c r="AA14" s="1042">
        <v>
632</v>
      </c>
      <c r="AB14" s="1042"/>
      <c r="AC14" s="1042"/>
      <c r="AD14" s="1042"/>
      <c r="AE14" s="1046"/>
      <c r="AF14" s="1094" t="s">
        <v>
359</v>
      </c>
      <c r="AG14" s="1095"/>
      <c r="AH14" s="1095"/>
      <c r="AI14" s="1095"/>
      <c r="AJ14" s="1096"/>
      <c r="AK14" s="1097">
        <v>
0</v>
      </c>
      <c r="AL14" s="1098"/>
      <c r="AM14" s="1098"/>
      <c r="AN14" s="1098"/>
      <c r="AO14" s="1098"/>
      <c r="AP14" s="1098" t="s">
        <v>
569</v>
      </c>
      <c r="AQ14" s="1098"/>
      <c r="AR14" s="1098"/>
      <c r="AS14" s="1098"/>
      <c r="AT14" s="1098"/>
      <c r="AU14" s="1092"/>
      <c r="AV14" s="1092"/>
      <c r="AW14" s="1092"/>
      <c r="AX14" s="1092"/>
      <c r="AY14" s="1093"/>
      <c r="AZ14" s="240"/>
      <c r="BA14" s="240"/>
      <c r="BB14" s="240"/>
      <c r="BC14" s="240"/>
      <c r="BD14" s="240"/>
      <c r="BE14" s="241"/>
      <c r="BF14" s="241"/>
      <c r="BG14" s="241"/>
      <c r="BH14" s="241"/>
      <c r="BI14" s="241"/>
      <c r="BJ14" s="241"/>
      <c r="BK14" s="241"/>
      <c r="BL14" s="241"/>
      <c r="BM14" s="241"/>
      <c r="BN14" s="241"/>
      <c r="BO14" s="241"/>
      <c r="BP14" s="241"/>
      <c r="BQ14" s="250">
        <v>
8</v>
      </c>
      <c r="BR14" s="251" t="s">
        <v>
579</v>
      </c>
      <c r="BS14" s="1009" t="s">
        <v>
580</v>
      </c>
      <c r="BT14" s="1010"/>
      <c r="BU14" s="1010"/>
      <c r="BV14" s="1010"/>
      <c r="BW14" s="1010"/>
      <c r="BX14" s="1010"/>
      <c r="BY14" s="1010"/>
      <c r="BZ14" s="1010"/>
      <c r="CA14" s="1010"/>
      <c r="CB14" s="1010"/>
      <c r="CC14" s="1010"/>
      <c r="CD14" s="1010"/>
      <c r="CE14" s="1010"/>
      <c r="CF14" s="1010"/>
      <c r="CG14" s="1011"/>
      <c r="CH14" s="984">
        <v>
0</v>
      </c>
      <c r="CI14" s="985"/>
      <c r="CJ14" s="985"/>
      <c r="CK14" s="985"/>
      <c r="CL14" s="986"/>
      <c r="CM14" s="984">
        <v>
682</v>
      </c>
      <c r="CN14" s="985"/>
      <c r="CO14" s="985"/>
      <c r="CP14" s="985"/>
      <c r="CQ14" s="986"/>
      <c r="CR14" s="984">
        <v>
314</v>
      </c>
      <c r="CS14" s="985"/>
      <c r="CT14" s="985"/>
      <c r="CU14" s="985"/>
      <c r="CV14" s="986"/>
      <c r="CW14" s="984">
        <v>
21</v>
      </c>
      <c r="CX14" s="985"/>
      <c r="CY14" s="985"/>
      <c r="CZ14" s="985"/>
      <c r="DA14" s="986"/>
      <c r="DB14" s="984" t="s">
        <v>
571</v>
      </c>
      <c r="DC14" s="985"/>
      <c r="DD14" s="985"/>
      <c r="DE14" s="985"/>
      <c r="DF14" s="986"/>
      <c r="DG14" s="984" t="s">
        <v>
571</v>
      </c>
      <c r="DH14" s="985"/>
      <c r="DI14" s="985"/>
      <c r="DJ14" s="985"/>
      <c r="DK14" s="986"/>
      <c r="DL14" s="984">
        <v>
54</v>
      </c>
      <c r="DM14" s="985"/>
      <c r="DN14" s="985"/>
      <c r="DO14" s="985"/>
      <c r="DP14" s="986"/>
      <c r="DQ14" s="984">
        <v>
27</v>
      </c>
      <c r="DR14" s="985"/>
      <c r="DS14" s="985"/>
      <c r="DT14" s="985"/>
      <c r="DU14" s="986"/>
      <c r="DV14" s="987"/>
      <c r="DW14" s="988"/>
      <c r="DX14" s="988"/>
      <c r="DY14" s="988"/>
      <c r="DZ14" s="989"/>
      <c r="EA14" s="242"/>
    </row>
    <row r="15" spans="1:131" s="243" customFormat="1" ht="26.25" customHeight="1" x14ac:dyDescent="0.2">
      <c r="A15" s="249">
        <v>
9</v>
      </c>
      <c r="B15" s="1038" t="s">
        <v>
367</v>
      </c>
      <c r="C15" s="1039"/>
      <c r="D15" s="1039"/>
      <c r="E15" s="1039"/>
      <c r="F15" s="1039"/>
      <c r="G15" s="1039"/>
      <c r="H15" s="1039"/>
      <c r="I15" s="1039"/>
      <c r="J15" s="1039"/>
      <c r="K15" s="1039"/>
      <c r="L15" s="1039"/>
      <c r="M15" s="1039"/>
      <c r="N15" s="1039"/>
      <c r="O15" s="1039"/>
      <c r="P15" s="1040"/>
      <c r="Q15" s="1045">
        <v>
90419</v>
      </c>
      <c r="R15" s="1042"/>
      <c r="S15" s="1042"/>
      <c r="T15" s="1042"/>
      <c r="U15" s="1042"/>
      <c r="V15" s="1042">
        <v>
90419</v>
      </c>
      <c r="W15" s="1042"/>
      <c r="X15" s="1042"/>
      <c r="Y15" s="1042"/>
      <c r="Z15" s="1042"/>
      <c r="AA15" s="1042" t="s">
        <v>
568</v>
      </c>
      <c r="AB15" s="1042"/>
      <c r="AC15" s="1042"/>
      <c r="AD15" s="1042"/>
      <c r="AE15" s="1046"/>
      <c r="AF15" s="1094" t="s">
        <v>
361</v>
      </c>
      <c r="AG15" s="1095"/>
      <c r="AH15" s="1095"/>
      <c r="AI15" s="1095"/>
      <c r="AJ15" s="1096"/>
      <c r="AK15" s="1097">
        <v>
18159</v>
      </c>
      <c r="AL15" s="1098"/>
      <c r="AM15" s="1098"/>
      <c r="AN15" s="1098"/>
      <c r="AO15" s="1098"/>
      <c r="AP15" s="1098">
        <v>
445994</v>
      </c>
      <c r="AQ15" s="1098"/>
      <c r="AR15" s="1098"/>
      <c r="AS15" s="1098"/>
      <c r="AT15" s="1098"/>
      <c r="AU15" s="1092"/>
      <c r="AV15" s="1092"/>
      <c r="AW15" s="1092"/>
      <c r="AX15" s="1092"/>
      <c r="AY15" s="1093"/>
      <c r="AZ15" s="240"/>
      <c r="BA15" s="240"/>
      <c r="BB15" s="240"/>
      <c r="BC15" s="240"/>
      <c r="BD15" s="240"/>
      <c r="BE15" s="241"/>
      <c r="BF15" s="241"/>
      <c r="BG15" s="241"/>
      <c r="BH15" s="241"/>
      <c r="BI15" s="241"/>
      <c r="BJ15" s="241"/>
      <c r="BK15" s="241"/>
      <c r="BL15" s="241"/>
      <c r="BM15" s="241"/>
      <c r="BN15" s="241"/>
      <c r="BO15" s="241"/>
      <c r="BP15" s="241"/>
      <c r="BQ15" s="250">
        <v>
9</v>
      </c>
      <c r="BR15" s="251"/>
      <c r="BS15" s="1009" t="s">
        <v>
581</v>
      </c>
      <c r="BT15" s="1010"/>
      <c r="BU15" s="1010"/>
      <c r="BV15" s="1010"/>
      <c r="BW15" s="1010"/>
      <c r="BX15" s="1010"/>
      <c r="BY15" s="1010"/>
      <c r="BZ15" s="1010"/>
      <c r="CA15" s="1010"/>
      <c r="CB15" s="1010"/>
      <c r="CC15" s="1010"/>
      <c r="CD15" s="1010"/>
      <c r="CE15" s="1010"/>
      <c r="CF15" s="1010"/>
      <c r="CG15" s="1011"/>
      <c r="CH15" s="984">
        <v>
-4</v>
      </c>
      <c r="CI15" s="985"/>
      <c r="CJ15" s="985"/>
      <c r="CK15" s="985"/>
      <c r="CL15" s="986"/>
      <c r="CM15" s="984">
        <v>
1234</v>
      </c>
      <c r="CN15" s="985"/>
      <c r="CO15" s="985"/>
      <c r="CP15" s="985"/>
      <c r="CQ15" s="986"/>
      <c r="CR15" s="984">
        <v>
663</v>
      </c>
      <c r="CS15" s="985"/>
      <c r="CT15" s="985"/>
      <c r="CU15" s="985"/>
      <c r="CV15" s="986"/>
      <c r="CW15" s="984" t="s">
        <v>
571</v>
      </c>
      <c r="CX15" s="985"/>
      <c r="CY15" s="985"/>
      <c r="CZ15" s="985"/>
      <c r="DA15" s="986"/>
      <c r="DB15" s="984" t="s">
        <v>
571</v>
      </c>
      <c r="DC15" s="985"/>
      <c r="DD15" s="985"/>
      <c r="DE15" s="985"/>
      <c r="DF15" s="986"/>
      <c r="DG15" s="984" t="s">
        <v>
571</v>
      </c>
      <c r="DH15" s="985"/>
      <c r="DI15" s="985"/>
      <c r="DJ15" s="985"/>
      <c r="DK15" s="986"/>
      <c r="DL15" s="984" t="s">
        <v>
571</v>
      </c>
      <c r="DM15" s="985"/>
      <c r="DN15" s="985"/>
      <c r="DO15" s="985"/>
      <c r="DP15" s="986"/>
      <c r="DQ15" s="984" t="s">
        <v>
571</v>
      </c>
      <c r="DR15" s="985"/>
      <c r="DS15" s="985"/>
      <c r="DT15" s="985"/>
      <c r="DU15" s="986"/>
      <c r="DV15" s="987"/>
      <c r="DW15" s="988"/>
      <c r="DX15" s="988"/>
      <c r="DY15" s="988"/>
      <c r="DZ15" s="989"/>
      <c r="EA15" s="242"/>
    </row>
    <row r="16" spans="1:131" s="243" customFormat="1" ht="26.25" customHeight="1" x14ac:dyDescent="0.2">
      <c r="A16" s="249">
        <v>
10</v>
      </c>
      <c r="B16" s="1038" t="s">
        <v>
368</v>
      </c>
      <c r="C16" s="1039"/>
      <c r="D16" s="1039"/>
      <c r="E16" s="1039"/>
      <c r="F16" s="1039"/>
      <c r="G16" s="1039"/>
      <c r="H16" s="1039"/>
      <c r="I16" s="1039"/>
      <c r="J16" s="1039"/>
      <c r="K16" s="1039"/>
      <c r="L16" s="1039"/>
      <c r="M16" s="1039"/>
      <c r="N16" s="1039"/>
      <c r="O16" s="1039"/>
      <c r="P16" s="1040"/>
      <c r="Q16" s="1045">
        <v>
28780</v>
      </c>
      <c r="R16" s="1042"/>
      <c r="S16" s="1042"/>
      <c r="T16" s="1042"/>
      <c r="U16" s="1042"/>
      <c r="V16" s="1042">
        <v>
28780</v>
      </c>
      <c r="W16" s="1042"/>
      <c r="X16" s="1042"/>
      <c r="Y16" s="1042"/>
      <c r="Z16" s="1042"/>
      <c r="AA16" s="1042" t="s">
        <v>
568</v>
      </c>
      <c r="AB16" s="1042"/>
      <c r="AC16" s="1042"/>
      <c r="AD16" s="1042"/>
      <c r="AE16" s="1046"/>
      <c r="AF16" s="1094" t="s">
        <v>
361</v>
      </c>
      <c r="AG16" s="1095"/>
      <c r="AH16" s="1095"/>
      <c r="AI16" s="1095"/>
      <c r="AJ16" s="1096"/>
      <c r="AK16" s="1097">
        <v>
370</v>
      </c>
      <c r="AL16" s="1098"/>
      <c r="AM16" s="1098"/>
      <c r="AN16" s="1098"/>
      <c r="AO16" s="1098"/>
      <c r="AP16" s="1098" t="s">
        <v>
568</v>
      </c>
      <c r="AQ16" s="1098"/>
      <c r="AR16" s="1098"/>
      <c r="AS16" s="1098"/>
      <c r="AT16" s="1098"/>
      <c r="AU16" s="1092"/>
      <c r="AV16" s="1092"/>
      <c r="AW16" s="1092"/>
      <c r="AX16" s="1092"/>
      <c r="AY16" s="1093"/>
      <c r="AZ16" s="240"/>
      <c r="BA16" s="240"/>
      <c r="BB16" s="240"/>
      <c r="BC16" s="240"/>
      <c r="BD16" s="240"/>
      <c r="BE16" s="241"/>
      <c r="BF16" s="241"/>
      <c r="BG16" s="241"/>
      <c r="BH16" s="241"/>
      <c r="BI16" s="241"/>
      <c r="BJ16" s="241"/>
      <c r="BK16" s="241"/>
      <c r="BL16" s="241"/>
      <c r="BM16" s="241"/>
      <c r="BN16" s="241"/>
      <c r="BO16" s="241"/>
      <c r="BP16" s="241"/>
      <c r="BQ16" s="250">
        <v>
10</v>
      </c>
      <c r="BR16" s="251"/>
      <c r="BS16" s="1009" t="s">
        <v>
582</v>
      </c>
      <c r="BT16" s="1010"/>
      <c r="BU16" s="1010"/>
      <c r="BV16" s="1010"/>
      <c r="BW16" s="1010"/>
      <c r="BX16" s="1010"/>
      <c r="BY16" s="1010"/>
      <c r="BZ16" s="1010"/>
      <c r="CA16" s="1010"/>
      <c r="CB16" s="1010"/>
      <c r="CC16" s="1010"/>
      <c r="CD16" s="1010"/>
      <c r="CE16" s="1010"/>
      <c r="CF16" s="1010"/>
      <c r="CG16" s="1011"/>
      <c r="CH16" s="984">
        <v>
3</v>
      </c>
      <c r="CI16" s="985"/>
      <c r="CJ16" s="985"/>
      <c r="CK16" s="985"/>
      <c r="CL16" s="986"/>
      <c r="CM16" s="984">
        <v>
24</v>
      </c>
      <c r="CN16" s="985"/>
      <c r="CO16" s="985"/>
      <c r="CP16" s="985"/>
      <c r="CQ16" s="986"/>
      <c r="CR16" s="984">
        <v>
15</v>
      </c>
      <c r="CS16" s="985"/>
      <c r="CT16" s="985"/>
      <c r="CU16" s="985"/>
      <c r="CV16" s="986"/>
      <c r="CW16" s="984">
        <v>
381</v>
      </c>
      <c r="CX16" s="985"/>
      <c r="CY16" s="985"/>
      <c r="CZ16" s="985"/>
      <c r="DA16" s="986"/>
      <c r="DB16" s="984" t="s">
        <v>
571</v>
      </c>
      <c r="DC16" s="985"/>
      <c r="DD16" s="985"/>
      <c r="DE16" s="985"/>
      <c r="DF16" s="986"/>
      <c r="DG16" s="984" t="s">
        <v>
571</v>
      </c>
      <c r="DH16" s="985"/>
      <c r="DI16" s="985"/>
      <c r="DJ16" s="985"/>
      <c r="DK16" s="986"/>
      <c r="DL16" s="984" t="s">
        <v>
571</v>
      </c>
      <c r="DM16" s="985"/>
      <c r="DN16" s="985"/>
      <c r="DO16" s="985"/>
      <c r="DP16" s="986"/>
      <c r="DQ16" s="984" t="s">
        <v>
571</v>
      </c>
      <c r="DR16" s="985"/>
      <c r="DS16" s="985"/>
      <c r="DT16" s="985"/>
      <c r="DU16" s="986"/>
      <c r="DV16" s="987"/>
      <c r="DW16" s="988"/>
      <c r="DX16" s="988"/>
      <c r="DY16" s="988"/>
      <c r="DZ16" s="989"/>
      <c r="EA16" s="242"/>
    </row>
    <row r="17" spans="1:131" s="243" customFormat="1" ht="26.25" customHeight="1" x14ac:dyDescent="0.2">
      <c r="A17" s="249">
        <v>
11</v>
      </c>
      <c r="B17" s="1038" t="s">
        <v>
369</v>
      </c>
      <c r="C17" s="1039"/>
      <c r="D17" s="1039"/>
      <c r="E17" s="1039"/>
      <c r="F17" s="1039"/>
      <c r="G17" s="1039"/>
      <c r="H17" s="1039"/>
      <c r="I17" s="1039"/>
      <c r="J17" s="1039"/>
      <c r="K17" s="1039"/>
      <c r="L17" s="1039"/>
      <c r="M17" s="1039"/>
      <c r="N17" s="1039"/>
      <c r="O17" s="1039"/>
      <c r="P17" s="1040"/>
      <c r="Q17" s="1045">
        <v>
31</v>
      </c>
      <c r="R17" s="1042"/>
      <c r="S17" s="1042"/>
      <c r="T17" s="1042"/>
      <c r="U17" s="1042"/>
      <c r="V17" s="1042">
        <v>
1</v>
      </c>
      <c r="W17" s="1042"/>
      <c r="X17" s="1042"/>
      <c r="Y17" s="1042"/>
      <c r="Z17" s="1042"/>
      <c r="AA17" s="1042">
        <v>
30</v>
      </c>
      <c r="AB17" s="1042"/>
      <c r="AC17" s="1042"/>
      <c r="AD17" s="1042"/>
      <c r="AE17" s="1046"/>
      <c r="AF17" s="1094">
        <v>
30</v>
      </c>
      <c r="AG17" s="1095"/>
      <c r="AH17" s="1095"/>
      <c r="AI17" s="1095"/>
      <c r="AJ17" s="1096"/>
      <c r="AK17" s="1097" t="s">
        <v>
567</v>
      </c>
      <c r="AL17" s="1098"/>
      <c r="AM17" s="1098"/>
      <c r="AN17" s="1098"/>
      <c r="AO17" s="1098"/>
      <c r="AP17" s="1098" t="s">
        <v>
568</v>
      </c>
      <c r="AQ17" s="1098"/>
      <c r="AR17" s="1098"/>
      <c r="AS17" s="1098"/>
      <c r="AT17" s="1098"/>
      <c r="AU17" s="1092"/>
      <c r="AV17" s="1092"/>
      <c r="AW17" s="1092"/>
      <c r="AX17" s="1092"/>
      <c r="AY17" s="1093"/>
      <c r="AZ17" s="240"/>
      <c r="BA17" s="240"/>
      <c r="BB17" s="240"/>
      <c r="BC17" s="240"/>
      <c r="BD17" s="240"/>
      <c r="BE17" s="241"/>
      <c r="BF17" s="241"/>
      <c r="BG17" s="241"/>
      <c r="BH17" s="241"/>
      <c r="BI17" s="241"/>
      <c r="BJ17" s="241"/>
      <c r="BK17" s="241"/>
      <c r="BL17" s="241"/>
      <c r="BM17" s="241"/>
      <c r="BN17" s="241"/>
      <c r="BO17" s="241"/>
      <c r="BP17" s="241"/>
      <c r="BQ17" s="250">
        <v>
11</v>
      </c>
      <c r="BR17" s="251"/>
      <c r="BS17" s="1009" t="s">
        <v>
583</v>
      </c>
      <c r="BT17" s="1010"/>
      <c r="BU17" s="1010"/>
      <c r="BV17" s="1010"/>
      <c r="BW17" s="1010"/>
      <c r="BX17" s="1010"/>
      <c r="BY17" s="1010"/>
      <c r="BZ17" s="1010"/>
      <c r="CA17" s="1010"/>
      <c r="CB17" s="1010"/>
      <c r="CC17" s="1010"/>
      <c r="CD17" s="1010"/>
      <c r="CE17" s="1010"/>
      <c r="CF17" s="1010"/>
      <c r="CG17" s="1011"/>
      <c r="CH17" s="1047" t="s">
        <v>
598</v>
      </c>
      <c r="CI17" s="985"/>
      <c r="CJ17" s="985"/>
      <c r="CK17" s="985"/>
      <c r="CL17" s="986"/>
      <c r="CM17" s="984">
        <v>
260</v>
      </c>
      <c r="CN17" s="985"/>
      <c r="CO17" s="985"/>
      <c r="CP17" s="985"/>
      <c r="CQ17" s="986"/>
      <c r="CR17" s="984">
        <v>
249</v>
      </c>
      <c r="CS17" s="985"/>
      <c r="CT17" s="985"/>
      <c r="CU17" s="985"/>
      <c r="CV17" s="986"/>
      <c r="CW17" s="984">
        <v>
0</v>
      </c>
      <c r="CX17" s="985"/>
      <c r="CY17" s="985"/>
      <c r="CZ17" s="985"/>
      <c r="DA17" s="986"/>
      <c r="DB17" s="984" t="s">
        <v>
571</v>
      </c>
      <c r="DC17" s="985"/>
      <c r="DD17" s="985"/>
      <c r="DE17" s="985"/>
      <c r="DF17" s="986"/>
      <c r="DG17" s="984" t="s">
        <v>
571</v>
      </c>
      <c r="DH17" s="985"/>
      <c r="DI17" s="985"/>
      <c r="DJ17" s="985"/>
      <c r="DK17" s="986"/>
      <c r="DL17" s="984" t="s">
        <v>
571</v>
      </c>
      <c r="DM17" s="985"/>
      <c r="DN17" s="985"/>
      <c r="DO17" s="985"/>
      <c r="DP17" s="986"/>
      <c r="DQ17" s="984" t="s">
        <v>
571</v>
      </c>
      <c r="DR17" s="985"/>
      <c r="DS17" s="985"/>
      <c r="DT17" s="985"/>
      <c r="DU17" s="986"/>
      <c r="DV17" s="987"/>
      <c r="DW17" s="988"/>
      <c r="DX17" s="988"/>
      <c r="DY17" s="988"/>
      <c r="DZ17" s="989"/>
      <c r="EA17" s="242"/>
    </row>
    <row r="18" spans="1:131" s="243" customFormat="1" ht="26.25" customHeight="1" x14ac:dyDescent="0.2">
      <c r="A18" s="249">
        <v>
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4"/>
      <c r="AG18" s="1095"/>
      <c r="AH18" s="1095"/>
      <c r="AI18" s="1095"/>
      <c r="AJ18" s="1096"/>
      <c r="AK18" s="1097"/>
      <c r="AL18" s="1098"/>
      <c r="AM18" s="1098"/>
      <c r="AN18" s="1098"/>
      <c r="AO18" s="1098"/>
      <c r="AP18" s="1098"/>
      <c r="AQ18" s="1098"/>
      <c r="AR18" s="1098"/>
      <c r="AS18" s="1098"/>
      <c r="AT18" s="1098"/>
      <c r="AU18" s="1092"/>
      <c r="AV18" s="1092"/>
      <c r="AW18" s="1092"/>
      <c r="AX18" s="1092"/>
      <c r="AY18" s="1093"/>
      <c r="AZ18" s="240"/>
      <c r="BA18" s="240"/>
      <c r="BB18" s="240"/>
      <c r="BC18" s="240"/>
      <c r="BD18" s="240"/>
      <c r="BE18" s="241"/>
      <c r="BF18" s="241"/>
      <c r="BG18" s="241"/>
      <c r="BH18" s="241"/>
      <c r="BI18" s="241"/>
      <c r="BJ18" s="241"/>
      <c r="BK18" s="241"/>
      <c r="BL18" s="241"/>
      <c r="BM18" s="241"/>
      <c r="BN18" s="241"/>
      <c r="BO18" s="241"/>
      <c r="BP18" s="241"/>
      <c r="BQ18" s="250">
        <v>
12</v>
      </c>
      <c r="BR18" s="251"/>
      <c r="BS18" s="1009" t="s">
        <v>
584</v>
      </c>
      <c r="BT18" s="1010"/>
      <c r="BU18" s="1010"/>
      <c r="BV18" s="1010"/>
      <c r="BW18" s="1010"/>
      <c r="BX18" s="1010"/>
      <c r="BY18" s="1010"/>
      <c r="BZ18" s="1010"/>
      <c r="CA18" s="1010"/>
      <c r="CB18" s="1010"/>
      <c r="CC18" s="1010"/>
      <c r="CD18" s="1010"/>
      <c r="CE18" s="1010"/>
      <c r="CF18" s="1010"/>
      <c r="CG18" s="1011"/>
      <c r="CH18" s="984">
        <v>
-1</v>
      </c>
      <c r="CI18" s="985"/>
      <c r="CJ18" s="985"/>
      <c r="CK18" s="985"/>
      <c r="CL18" s="986"/>
      <c r="CM18" s="984">
        <v>
202</v>
      </c>
      <c r="CN18" s="985"/>
      <c r="CO18" s="985"/>
      <c r="CP18" s="985"/>
      <c r="CQ18" s="986"/>
      <c r="CR18" s="984">
        <v>
200</v>
      </c>
      <c r="CS18" s="985"/>
      <c r="CT18" s="985"/>
      <c r="CU18" s="985"/>
      <c r="CV18" s="986"/>
      <c r="CW18" s="984" t="s">
        <v>
571</v>
      </c>
      <c r="CX18" s="985"/>
      <c r="CY18" s="985"/>
      <c r="CZ18" s="985"/>
      <c r="DA18" s="986"/>
      <c r="DB18" s="984" t="s">
        <v>
571</v>
      </c>
      <c r="DC18" s="985"/>
      <c r="DD18" s="985"/>
      <c r="DE18" s="985"/>
      <c r="DF18" s="986"/>
      <c r="DG18" s="984" t="s">
        <v>
571</v>
      </c>
      <c r="DH18" s="985"/>
      <c r="DI18" s="985"/>
      <c r="DJ18" s="985"/>
      <c r="DK18" s="986"/>
      <c r="DL18" s="984" t="s">
        <v>
571</v>
      </c>
      <c r="DM18" s="985"/>
      <c r="DN18" s="985"/>
      <c r="DO18" s="985"/>
      <c r="DP18" s="986"/>
      <c r="DQ18" s="984" t="s">
        <v>
571</v>
      </c>
      <c r="DR18" s="985"/>
      <c r="DS18" s="985"/>
      <c r="DT18" s="985"/>
      <c r="DU18" s="986"/>
      <c r="DV18" s="987"/>
      <c r="DW18" s="988"/>
      <c r="DX18" s="988"/>
      <c r="DY18" s="988"/>
      <c r="DZ18" s="989"/>
      <c r="EA18" s="242"/>
    </row>
    <row r="19" spans="1:131" s="243" customFormat="1" ht="26.25" customHeight="1" x14ac:dyDescent="0.2">
      <c r="A19" s="249">
        <v>
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4"/>
      <c r="AG19" s="1095"/>
      <c r="AH19" s="1095"/>
      <c r="AI19" s="1095"/>
      <c r="AJ19" s="1096"/>
      <c r="AK19" s="1097"/>
      <c r="AL19" s="1098"/>
      <c r="AM19" s="1098"/>
      <c r="AN19" s="1098"/>
      <c r="AO19" s="1098"/>
      <c r="AP19" s="1098"/>
      <c r="AQ19" s="1098"/>
      <c r="AR19" s="1098"/>
      <c r="AS19" s="1098"/>
      <c r="AT19" s="1098"/>
      <c r="AU19" s="1092"/>
      <c r="AV19" s="1092"/>
      <c r="AW19" s="1092"/>
      <c r="AX19" s="1092"/>
      <c r="AY19" s="1093"/>
      <c r="AZ19" s="240"/>
      <c r="BA19" s="240"/>
      <c r="BB19" s="240"/>
      <c r="BC19" s="240"/>
      <c r="BD19" s="240"/>
      <c r="BE19" s="241"/>
      <c r="BF19" s="241"/>
      <c r="BG19" s="241"/>
      <c r="BH19" s="241"/>
      <c r="BI19" s="241"/>
      <c r="BJ19" s="241"/>
      <c r="BK19" s="241"/>
      <c r="BL19" s="241"/>
      <c r="BM19" s="241"/>
      <c r="BN19" s="241"/>
      <c r="BO19" s="241"/>
      <c r="BP19" s="241"/>
      <c r="BQ19" s="250">
        <v>
13</v>
      </c>
      <c r="BR19" s="251" t="s">
        <v>
579</v>
      </c>
      <c r="BS19" s="1009" t="s">
        <v>
585</v>
      </c>
      <c r="BT19" s="1010"/>
      <c r="BU19" s="1010"/>
      <c r="BV19" s="1010"/>
      <c r="BW19" s="1010"/>
      <c r="BX19" s="1010"/>
      <c r="BY19" s="1010"/>
      <c r="BZ19" s="1010"/>
      <c r="CA19" s="1010"/>
      <c r="CB19" s="1010"/>
      <c r="CC19" s="1010"/>
      <c r="CD19" s="1010"/>
      <c r="CE19" s="1010"/>
      <c r="CF19" s="1010"/>
      <c r="CG19" s="1011"/>
      <c r="CH19" s="984">
        <v>
7</v>
      </c>
      <c r="CI19" s="985"/>
      <c r="CJ19" s="985"/>
      <c r="CK19" s="985"/>
      <c r="CL19" s="986"/>
      <c r="CM19" s="984">
        <v>
1089</v>
      </c>
      <c r="CN19" s="985"/>
      <c r="CO19" s="985"/>
      <c r="CP19" s="985"/>
      <c r="CQ19" s="986"/>
      <c r="CR19" s="984">
        <v>
613</v>
      </c>
      <c r="CS19" s="985"/>
      <c r="CT19" s="985"/>
      <c r="CU19" s="985"/>
      <c r="CV19" s="986"/>
      <c r="CW19" s="984">
        <v>
183</v>
      </c>
      <c r="CX19" s="985"/>
      <c r="CY19" s="985"/>
      <c r="CZ19" s="985"/>
      <c r="DA19" s="986"/>
      <c r="DB19" s="984">
        <v>
5</v>
      </c>
      <c r="DC19" s="985"/>
      <c r="DD19" s="985"/>
      <c r="DE19" s="985"/>
      <c r="DF19" s="986"/>
      <c r="DG19" s="984" t="s">
        <v>
571</v>
      </c>
      <c r="DH19" s="985"/>
      <c r="DI19" s="985"/>
      <c r="DJ19" s="985"/>
      <c r="DK19" s="986"/>
      <c r="DL19" s="984" t="s">
        <v>
571</v>
      </c>
      <c r="DM19" s="985"/>
      <c r="DN19" s="985"/>
      <c r="DO19" s="985"/>
      <c r="DP19" s="986"/>
      <c r="DQ19" s="984" t="s">
        <v>
571</v>
      </c>
      <c r="DR19" s="985"/>
      <c r="DS19" s="985"/>
      <c r="DT19" s="985"/>
      <c r="DU19" s="986"/>
      <c r="DV19" s="987"/>
      <c r="DW19" s="988"/>
      <c r="DX19" s="988"/>
      <c r="DY19" s="988"/>
      <c r="DZ19" s="989"/>
      <c r="EA19" s="242"/>
    </row>
    <row r="20" spans="1:131" s="243" customFormat="1" ht="26.25" customHeight="1" x14ac:dyDescent="0.2">
      <c r="A20" s="249">
        <v>
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4"/>
      <c r="AG20" s="1095"/>
      <c r="AH20" s="1095"/>
      <c r="AI20" s="1095"/>
      <c r="AJ20" s="1096"/>
      <c r="AK20" s="1097"/>
      <c r="AL20" s="1098"/>
      <c r="AM20" s="1098"/>
      <c r="AN20" s="1098"/>
      <c r="AO20" s="1098"/>
      <c r="AP20" s="1098"/>
      <c r="AQ20" s="1098"/>
      <c r="AR20" s="1098"/>
      <c r="AS20" s="1098"/>
      <c r="AT20" s="1098"/>
      <c r="AU20" s="1092"/>
      <c r="AV20" s="1092"/>
      <c r="AW20" s="1092"/>
      <c r="AX20" s="1092"/>
      <c r="AY20" s="1093"/>
      <c r="AZ20" s="240"/>
      <c r="BA20" s="240"/>
      <c r="BB20" s="240"/>
      <c r="BC20" s="240"/>
      <c r="BD20" s="240"/>
      <c r="BE20" s="241"/>
      <c r="BF20" s="241"/>
      <c r="BG20" s="241"/>
      <c r="BH20" s="241"/>
      <c r="BI20" s="241"/>
      <c r="BJ20" s="241"/>
      <c r="BK20" s="241"/>
      <c r="BL20" s="241"/>
      <c r="BM20" s="241"/>
      <c r="BN20" s="241"/>
      <c r="BO20" s="241"/>
      <c r="BP20" s="241"/>
      <c r="BQ20" s="250">
        <v>
14</v>
      </c>
      <c r="BR20" s="251"/>
      <c r="BS20" s="1009" t="s">
        <v>
586</v>
      </c>
      <c r="BT20" s="1010"/>
      <c r="BU20" s="1010"/>
      <c r="BV20" s="1010"/>
      <c r="BW20" s="1010"/>
      <c r="BX20" s="1010"/>
      <c r="BY20" s="1010"/>
      <c r="BZ20" s="1010"/>
      <c r="CA20" s="1010"/>
      <c r="CB20" s="1010"/>
      <c r="CC20" s="1010"/>
      <c r="CD20" s="1010"/>
      <c r="CE20" s="1010"/>
      <c r="CF20" s="1010"/>
      <c r="CG20" s="1011"/>
      <c r="CH20" s="1047">
        <v>
-1</v>
      </c>
      <c r="CI20" s="985"/>
      <c r="CJ20" s="985"/>
      <c r="CK20" s="985"/>
      <c r="CL20" s="986"/>
      <c r="CM20" s="984">
        <v>
272</v>
      </c>
      <c r="CN20" s="985"/>
      <c r="CO20" s="985"/>
      <c r="CP20" s="985"/>
      <c r="CQ20" s="986"/>
      <c r="CR20" s="984">
        <v>
176</v>
      </c>
      <c r="CS20" s="985"/>
      <c r="CT20" s="985"/>
      <c r="CU20" s="985"/>
      <c r="CV20" s="986"/>
      <c r="CW20" s="984" t="s">
        <v>
571</v>
      </c>
      <c r="CX20" s="985"/>
      <c r="CY20" s="985"/>
      <c r="CZ20" s="985"/>
      <c r="DA20" s="986"/>
      <c r="DB20" s="984" t="s">
        <v>
571</v>
      </c>
      <c r="DC20" s="985"/>
      <c r="DD20" s="985"/>
      <c r="DE20" s="985"/>
      <c r="DF20" s="986"/>
      <c r="DG20" s="984" t="s">
        <v>
571</v>
      </c>
      <c r="DH20" s="985"/>
      <c r="DI20" s="985"/>
      <c r="DJ20" s="985"/>
      <c r="DK20" s="986"/>
      <c r="DL20" s="984" t="s">
        <v>
571</v>
      </c>
      <c r="DM20" s="985"/>
      <c r="DN20" s="985"/>
      <c r="DO20" s="985"/>
      <c r="DP20" s="986"/>
      <c r="DQ20" s="984" t="s">
        <v>
571</v>
      </c>
      <c r="DR20" s="985"/>
      <c r="DS20" s="985"/>
      <c r="DT20" s="985"/>
      <c r="DU20" s="986"/>
      <c r="DV20" s="987"/>
      <c r="DW20" s="988"/>
      <c r="DX20" s="988"/>
      <c r="DY20" s="988"/>
      <c r="DZ20" s="989"/>
      <c r="EA20" s="242"/>
    </row>
    <row r="21" spans="1:131" s="243" customFormat="1" ht="26.25" customHeight="1" thickBot="1" x14ac:dyDescent="0.25">
      <c r="A21" s="249">
        <v>
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4"/>
      <c r="AG21" s="1095"/>
      <c r="AH21" s="1095"/>
      <c r="AI21" s="1095"/>
      <c r="AJ21" s="1096"/>
      <c r="AK21" s="1097"/>
      <c r="AL21" s="1098"/>
      <c r="AM21" s="1098"/>
      <c r="AN21" s="1098"/>
      <c r="AO21" s="1098"/>
      <c r="AP21" s="1098"/>
      <c r="AQ21" s="1098"/>
      <c r="AR21" s="1098"/>
      <c r="AS21" s="1098"/>
      <c r="AT21" s="1098"/>
      <c r="AU21" s="1092"/>
      <c r="AV21" s="1092"/>
      <c r="AW21" s="1092"/>
      <c r="AX21" s="1092"/>
      <c r="AY21" s="1093"/>
      <c r="AZ21" s="240"/>
      <c r="BA21" s="240"/>
      <c r="BB21" s="240"/>
      <c r="BC21" s="240"/>
      <c r="BD21" s="240"/>
      <c r="BE21" s="241"/>
      <c r="BF21" s="241"/>
      <c r="BG21" s="241"/>
      <c r="BH21" s="241"/>
      <c r="BI21" s="241"/>
      <c r="BJ21" s="241"/>
      <c r="BK21" s="241"/>
      <c r="BL21" s="241"/>
      <c r="BM21" s="241"/>
      <c r="BN21" s="241"/>
      <c r="BO21" s="241"/>
      <c r="BP21" s="241"/>
      <c r="BQ21" s="250">
        <v>
15</v>
      </c>
      <c r="BR21" s="251"/>
      <c r="BS21" s="1009" t="s">
        <v>
587</v>
      </c>
      <c r="BT21" s="1010"/>
      <c r="BU21" s="1010"/>
      <c r="BV21" s="1010"/>
      <c r="BW21" s="1010"/>
      <c r="BX21" s="1010"/>
      <c r="BY21" s="1010"/>
      <c r="BZ21" s="1010"/>
      <c r="CA21" s="1010"/>
      <c r="CB21" s="1010"/>
      <c r="CC21" s="1010"/>
      <c r="CD21" s="1010"/>
      <c r="CE21" s="1010"/>
      <c r="CF21" s="1010"/>
      <c r="CG21" s="1011"/>
      <c r="CH21" s="984">
        <v>
-28</v>
      </c>
      <c r="CI21" s="985"/>
      <c r="CJ21" s="985"/>
      <c r="CK21" s="985"/>
      <c r="CL21" s="986"/>
      <c r="CM21" s="984">
        <v>
1147</v>
      </c>
      <c r="CN21" s="985"/>
      <c r="CO21" s="985"/>
      <c r="CP21" s="985"/>
      <c r="CQ21" s="986"/>
      <c r="CR21" s="984">
        <v>
863</v>
      </c>
      <c r="CS21" s="985"/>
      <c r="CT21" s="985"/>
      <c r="CU21" s="985"/>
      <c r="CV21" s="986"/>
      <c r="CW21" s="984">
        <v>
75</v>
      </c>
      <c r="CX21" s="985"/>
      <c r="CY21" s="985"/>
      <c r="CZ21" s="985"/>
      <c r="DA21" s="986"/>
      <c r="DB21" s="984" t="s">
        <v>
571</v>
      </c>
      <c r="DC21" s="985"/>
      <c r="DD21" s="985"/>
      <c r="DE21" s="985"/>
      <c r="DF21" s="986"/>
      <c r="DG21" s="984" t="s">
        <v>
571</v>
      </c>
      <c r="DH21" s="985"/>
      <c r="DI21" s="985"/>
      <c r="DJ21" s="985"/>
      <c r="DK21" s="986"/>
      <c r="DL21" s="984" t="s">
        <v>
571</v>
      </c>
      <c r="DM21" s="985"/>
      <c r="DN21" s="985"/>
      <c r="DO21" s="985"/>
      <c r="DP21" s="986"/>
      <c r="DQ21" s="984" t="s">
        <v>
571</v>
      </c>
      <c r="DR21" s="985"/>
      <c r="DS21" s="985"/>
      <c r="DT21" s="985"/>
      <c r="DU21" s="986"/>
      <c r="DV21" s="987"/>
      <c r="DW21" s="988"/>
      <c r="DX21" s="988"/>
      <c r="DY21" s="988"/>
      <c r="DZ21" s="989"/>
      <c r="EA21" s="242"/>
    </row>
    <row r="22" spans="1:131" s="243" customFormat="1" ht="26.25" customHeight="1" x14ac:dyDescent="0.2">
      <c r="A22" s="249">
        <v>
16</v>
      </c>
      <c r="B22" s="1083"/>
      <c r="C22" s="1084"/>
      <c r="D22" s="1084"/>
      <c r="E22" s="1084"/>
      <c r="F22" s="1084"/>
      <c r="G22" s="1084"/>
      <c r="H22" s="1084"/>
      <c r="I22" s="1084"/>
      <c r="J22" s="1084"/>
      <c r="K22" s="1084"/>
      <c r="L22" s="1084"/>
      <c r="M22" s="1084"/>
      <c r="N22" s="1084"/>
      <c r="O22" s="1084"/>
      <c r="P22" s="1085"/>
      <c r="Q22" s="1086"/>
      <c r="R22" s="1087"/>
      <c r="S22" s="1087"/>
      <c r="T22" s="1087"/>
      <c r="U22" s="1087"/>
      <c r="V22" s="1087"/>
      <c r="W22" s="1087"/>
      <c r="X22" s="1087"/>
      <c r="Y22" s="1087"/>
      <c r="Z22" s="1087"/>
      <c r="AA22" s="1087"/>
      <c r="AB22" s="1087"/>
      <c r="AC22" s="1087"/>
      <c r="AD22" s="1087"/>
      <c r="AE22" s="1088"/>
      <c r="AF22" s="1089"/>
      <c r="AG22" s="1090"/>
      <c r="AH22" s="1090"/>
      <c r="AI22" s="1090"/>
      <c r="AJ22" s="1091"/>
      <c r="AK22" s="1079"/>
      <c r="AL22" s="1080"/>
      <c r="AM22" s="1080"/>
      <c r="AN22" s="1080"/>
      <c r="AO22" s="1080"/>
      <c r="AP22" s="1080"/>
      <c r="AQ22" s="1080"/>
      <c r="AR22" s="1080"/>
      <c r="AS22" s="1080"/>
      <c r="AT22" s="1080"/>
      <c r="AU22" s="1081"/>
      <c r="AV22" s="1081"/>
      <c r="AW22" s="1081"/>
      <c r="AX22" s="1081"/>
      <c r="AY22" s="1082"/>
      <c r="AZ22" s="1029" t="s">
        <v>
370</v>
      </c>
      <c r="BA22" s="1029"/>
      <c r="BB22" s="1029"/>
      <c r="BC22" s="1029"/>
      <c r="BD22" s="1030"/>
      <c r="BE22" s="241"/>
      <c r="BF22" s="241"/>
      <c r="BG22" s="241"/>
      <c r="BH22" s="241"/>
      <c r="BI22" s="241"/>
      <c r="BJ22" s="241"/>
      <c r="BK22" s="241"/>
      <c r="BL22" s="241"/>
      <c r="BM22" s="241"/>
      <c r="BN22" s="241"/>
      <c r="BO22" s="241"/>
      <c r="BP22" s="241"/>
      <c r="BQ22" s="250">
        <v>
16</v>
      </c>
      <c r="BR22" s="251"/>
      <c r="BS22" s="1009" t="s">
        <v>
588</v>
      </c>
      <c r="BT22" s="1010"/>
      <c r="BU22" s="1010"/>
      <c r="BV22" s="1010"/>
      <c r="BW22" s="1010"/>
      <c r="BX22" s="1010"/>
      <c r="BY22" s="1010"/>
      <c r="BZ22" s="1010"/>
      <c r="CA22" s="1010"/>
      <c r="CB22" s="1010"/>
      <c r="CC22" s="1010"/>
      <c r="CD22" s="1010"/>
      <c r="CE22" s="1010"/>
      <c r="CF22" s="1010"/>
      <c r="CG22" s="1011"/>
      <c r="CH22" s="984">
        <v>
-30</v>
      </c>
      <c r="CI22" s="985"/>
      <c r="CJ22" s="985"/>
      <c r="CK22" s="985"/>
      <c r="CL22" s="986"/>
      <c r="CM22" s="984">
        <v>
319</v>
      </c>
      <c r="CN22" s="985"/>
      <c r="CO22" s="985"/>
      <c r="CP22" s="985"/>
      <c r="CQ22" s="986"/>
      <c r="CR22" s="984">
        <v>
119</v>
      </c>
      <c r="CS22" s="985"/>
      <c r="CT22" s="985"/>
      <c r="CU22" s="985"/>
      <c r="CV22" s="986"/>
      <c r="CW22" s="984" t="s">
        <v>
571</v>
      </c>
      <c r="CX22" s="985"/>
      <c r="CY22" s="985"/>
      <c r="CZ22" s="985"/>
      <c r="DA22" s="986"/>
      <c r="DB22" s="984" t="s">
        <v>
571</v>
      </c>
      <c r="DC22" s="985"/>
      <c r="DD22" s="985"/>
      <c r="DE22" s="985"/>
      <c r="DF22" s="986"/>
      <c r="DG22" s="984" t="s">
        <v>
571</v>
      </c>
      <c r="DH22" s="985"/>
      <c r="DI22" s="985"/>
      <c r="DJ22" s="985"/>
      <c r="DK22" s="986"/>
      <c r="DL22" s="984" t="s">
        <v>
571</v>
      </c>
      <c r="DM22" s="985"/>
      <c r="DN22" s="985"/>
      <c r="DO22" s="985"/>
      <c r="DP22" s="986"/>
      <c r="DQ22" s="984" t="s">
        <v>
571</v>
      </c>
      <c r="DR22" s="985"/>
      <c r="DS22" s="985"/>
      <c r="DT22" s="985"/>
      <c r="DU22" s="986"/>
      <c r="DV22" s="987"/>
      <c r="DW22" s="988"/>
      <c r="DX22" s="988"/>
      <c r="DY22" s="988"/>
      <c r="DZ22" s="989"/>
      <c r="EA22" s="242"/>
    </row>
    <row r="23" spans="1:131" s="243" customFormat="1" ht="26.25" customHeight="1" thickBot="1" x14ac:dyDescent="0.25">
      <c r="A23" s="252" t="s">
        <v>
371</v>
      </c>
      <c r="B23" s="939" t="s">
        <v>
372</v>
      </c>
      <c r="C23" s="940"/>
      <c r="D23" s="940"/>
      <c r="E23" s="940"/>
      <c r="F23" s="940"/>
      <c r="G23" s="940"/>
      <c r="H23" s="940"/>
      <c r="I23" s="940"/>
      <c r="J23" s="940"/>
      <c r="K23" s="940"/>
      <c r="L23" s="940"/>
      <c r="M23" s="940"/>
      <c r="N23" s="940"/>
      <c r="O23" s="940"/>
      <c r="P23" s="941"/>
      <c r="Q23" s="1070">
        <v>
727060</v>
      </c>
      <c r="R23" s="1071"/>
      <c r="S23" s="1071"/>
      <c r="T23" s="1071"/>
      <c r="U23" s="1071"/>
      <c r="V23" s="1071">
        <v>
717972</v>
      </c>
      <c r="W23" s="1071"/>
      <c r="X23" s="1071"/>
      <c r="Y23" s="1071"/>
      <c r="Z23" s="1071"/>
      <c r="AA23" s="1071">
        <v>
9088</v>
      </c>
      <c r="AB23" s="1071"/>
      <c r="AC23" s="1071"/>
      <c r="AD23" s="1071"/>
      <c r="AE23" s="1072"/>
      <c r="AF23" s="1073">
        <v>
3510</v>
      </c>
      <c r="AG23" s="1071"/>
      <c r="AH23" s="1071"/>
      <c r="AI23" s="1071"/>
      <c r="AJ23" s="1074"/>
      <c r="AK23" s="1075"/>
      <c r="AL23" s="1076"/>
      <c r="AM23" s="1076"/>
      <c r="AN23" s="1076"/>
      <c r="AO23" s="1076"/>
      <c r="AP23" s="1071">
        <v>
1299416</v>
      </c>
      <c r="AQ23" s="1071"/>
      <c r="AR23" s="1071"/>
      <c r="AS23" s="1071"/>
      <c r="AT23" s="1071"/>
      <c r="AU23" s="1077"/>
      <c r="AV23" s="1077"/>
      <c r="AW23" s="1077"/>
      <c r="AX23" s="1077"/>
      <c r="AY23" s="1078"/>
      <c r="AZ23" s="1067" t="s">
        <v>
138</v>
      </c>
      <c r="BA23" s="1068"/>
      <c r="BB23" s="1068"/>
      <c r="BC23" s="1068"/>
      <c r="BD23" s="1069"/>
      <c r="BE23" s="241"/>
      <c r="BF23" s="241"/>
      <c r="BG23" s="241"/>
      <c r="BH23" s="241"/>
      <c r="BI23" s="241"/>
      <c r="BJ23" s="241"/>
      <c r="BK23" s="241"/>
      <c r="BL23" s="241"/>
      <c r="BM23" s="241"/>
      <c r="BN23" s="241"/>
      <c r="BO23" s="241"/>
      <c r="BP23" s="241"/>
      <c r="BQ23" s="250">
        <v>
17</v>
      </c>
      <c r="BR23" s="251" t="s">
        <v>
579</v>
      </c>
      <c r="BS23" s="1009" t="s">
        <v>
589</v>
      </c>
      <c r="BT23" s="1010"/>
      <c r="BU23" s="1010"/>
      <c r="BV23" s="1010"/>
      <c r="BW23" s="1010"/>
      <c r="BX23" s="1010"/>
      <c r="BY23" s="1010"/>
      <c r="BZ23" s="1010"/>
      <c r="CA23" s="1010"/>
      <c r="CB23" s="1010"/>
      <c r="CC23" s="1010"/>
      <c r="CD23" s="1010"/>
      <c r="CE23" s="1010"/>
      <c r="CF23" s="1010"/>
      <c r="CG23" s="1011"/>
      <c r="CH23" s="984">
        <v>
64</v>
      </c>
      <c r="CI23" s="985"/>
      <c r="CJ23" s="985"/>
      <c r="CK23" s="985"/>
      <c r="CL23" s="986"/>
      <c r="CM23" s="984">
        <v>
3474</v>
      </c>
      <c r="CN23" s="985"/>
      <c r="CO23" s="985"/>
      <c r="CP23" s="985"/>
      <c r="CQ23" s="986"/>
      <c r="CR23" s="984">
        <v>
30</v>
      </c>
      <c r="CS23" s="985"/>
      <c r="CT23" s="985"/>
      <c r="CU23" s="985"/>
      <c r="CV23" s="986"/>
      <c r="CW23" s="984" t="s">
        <v>
571</v>
      </c>
      <c r="CX23" s="985"/>
      <c r="CY23" s="985"/>
      <c r="CZ23" s="985"/>
      <c r="DA23" s="986"/>
      <c r="DB23" s="984" t="s">
        <v>
571</v>
      </c>
      <c r="DC23" s="985"/>
      <c r="DD23" s="985"/>
      <c r="DE23" s="985"/>
      <c r="DF23" s="986"/>
      <c r="DG23" s="984" t="s">
        <v>
571</v>
      </c>
      <c r="DH23" s="985"/>
      <c r="DI23" s="985"/>
      <c r="DJ23" s="985"/>
      <c r="DK23" s="986"/>
      <c r="DL23" s="984" t="s">
        <v>
571</v>
      </c>
      <c r="DM23" s="985"/>
      <c r="DN23" s="985"/>
      <c r="DO23" s="985"/>
      <c r="DP23" s="986"/>
      <c r="DQ23" s="984">
        <v>
177</v>
      </c>
      <c r="DR23" s="985"/>
      <c r="DS23" s="985"/>
      <c r="DT23" s="985"/>
      <c r="DU23" s="986"/>
      <c r="DV23" s="987"/>
      <c r="DW23" s="988"/>
      <c r="DX23" s="988"/>
      <c r="DY23" s="988"/>
      <c r="DZ23" s="989"/>
      <c r="EA23" s="242"/>
    </row>
    <row r="24" spans="1:131" s="243" customFormat="1" ht="26.25" customHeight="1" x14ac:dyDescent="0.2">
      <c r="A24" s="1066" t="s">
        <v>
373</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40"/>
      <c r="BA24" s="240"/>
      <c r="BB24" s="240"/>
      <c r="BC24" s="240"/>
      <c r="BD24" s="240"/>
      <c r="BE24" s="241"/>
      <c r="BF24" s="241"/>
      <c r="BG24" s="241"/>
      <c r="BH24" s="241"/>
      <c r="BI24" s="241"/>
      <c r="BJ24" s="241"/>
      <c r="BK24" s="241"/>
      <c r="BL24" s="241"/>
      <c r="BM24" s="241"/>
      <c r="BN24" s="241"/>
      <c r="BO24" s="241"/>
      <c r="BP24" s="241"/>
      <c r="BQ24" s="250">
        <v>
18</v>
      </c>
      <c r="BR24" s="251"/>
      <c r="BS24" s="1009" t="s">
        <v>
590</v>
      </c>
      <c r="BT24" s="1010"/>
      <c r="BU24" s="1010"/>
      <c r="BV24" s="1010"/>
      <c r="BW24" s="1010"/>
      <c r="BX24" s="1010"/>
      <c r="BY24" s="1010"/>
      <c r="BZ24" s="1010"/>
      <c r="CA24" s="1010"/>
      <c r="CB24" s="1010"/>
      <c r="CC24" s="1010"/>
      <c r="CD24" s="1010"/>
      <c r="CE24" s="1010"/>
      <c r="CF24" s="1010"/>
      <c r="CG24" s="1011"/>
      <c r="CH24" s="984">
        <v>
3</v>
      </c>
      <c r="CI24" s="985"/>
      <c r="CJ24" s="985"/>
      <c r="CK24" s="985"/>
      <c r="CL24" s="986"/>
      <c r="CM24" s="984">
        <v>
1906</v>
      </c>
      <c r="CN24" s="985"/>
      <c r="CO24" s="985"/>
      <c r="CP24" s="985"/>
      <c r="CQ24" s="986"/>
      <c r="CR24" s="984">
        <v>
259</v>
      </c>
      <c r="CS24" s="985"/>
      <c r="CT24" s="985"/>
      <c r="CU24" s="985"/>
      <c r="CV24" s="986"/>
      <c r="CW24" s="984" t="s">
        <v>
571</v>
      </c>
      <c r="CX24" s="985"/>
      <c r="CY24" s="985"/>
      <c r="CZ24" s="985"/>
      <c r="DA24" s="986"/>
      <c r="DB24" s="984" t="s">
        <v>
571</v>
      </c>
      <c r="DC24" s="985"/>
      <c r="DD24" s="985"/>
      <c r="DE24" s="985"/>
      <c r="DF24" s="986"/>
      <c r="DG24" s="984" t="s">
        <v>
571</v>
      </c>
      <c r="DH24" s="985"/>
      <c r="DI24" s="985"/>
      <c r="DJ24" s="985"/>
      <c r="DK24" s="986"/>
      <c r="DL24" s="984" t="s">
        <v>
501</v>
      </c>
      <c r="DM24" s="985"/>
      <c r="DN24" s="985"/>
      <c r="DO24" s="985"/>
      <c r="DP24" s="986"/>
      <c r="DQ24" s="984" t="s">
        <v>
501</v>
      </c>
      <c r="DR24" s="985"/>
      <c r="DS24" s="985"/>
      <c r="DT24" s="985"/>
      <c r="DU24" s="986"/>
      <c r="DV24" s="987"/>
      <c r="DW24" s="988"/>
      <c r="DX24" s="988"/>
      <c r="DY24" s="988"/>
      <c r="DZ24" s="989"/>
      <c r="EA24" s="242"/>
    </row>
    <row r="25" spans="1:131" s="235" customFormat="1" ht="26.25" customHeight="1" thickBot="1" x14ac:dyDescent="0.25">
      <c r="A25" s="1065" t="s">
        <v>
374</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40"/>
      <c r="BK25" s="240"/>
      <c r="BL25" s="240"/>
      <c r="BM25" s="240"/>
      <c r="BN25" s="240"/>
      <c r="BO25" s="253"/>
      <c r="BP25" s="253"/>
      <c r="BQ25" s="250">
        <v>
19</v>
      </c>
      <c r="BR25" s="251"/>
      <c r="BS25" s="1009" t="s">
        <v>
591</v>
      </c>
      <c r="BT25" s="1010"/>
      <c r="BU25" s="1010"/>
      <c r="BV25" s="1010"/>
      <c r="BW25" s="1010"/>
      <c r="BX25" s="1010"/>
      <c r="BY25" s="1010"/>
      <c r="BZ25" s="1010"/>
      <c r="CA25" s="1010"/>
      <c r="CB25" s="1010"/>
      <c r="CC25" s="1010"/>
      <c r="CD25" s="1010"/>
      <c r="CE25" s="1010"/>
      <c r="CF25" s="1010"/>
      <c r="CG25" s="1011"/>
      <c r="CH25" s="984">
        <v>
-4</v>
      </c>
      <c r="CI25" s="985"/>
      <c r="CJ25" s="985"/>
      <c r="CK25" s="985"/>
      <c r="CL25" s="986"/>
      <c r="CM25" s="984">
        <v>
223</v>
      </c>
      <c r="CN25" s="985"/>
      <c r="CO25" s="985"/>
      <c r="CP25" s="985"/>
      <c r="CQ25" s="986"/>
      <c r="CR25" s="984">
        <v>
104</v>
      </c>
      <c r="CS25" s="985"/>
      <c r="CT25" s="985"/>
      <c r="CU25" s="985"/>
      <c r="CV25" s="986"/>
      <c r="CW25" s="984" t="s">
        <v>
571</v>
      </c>
      <c r="CX25" s="985"/>
      <c r="CY25" s="985"/>
      <c r="CZ25" s="985"/>
      <c r="DA25" s="986"/>
      <c r="DB25" s="984" t="s">
        <v>
571</v>
      </c>
      <c r="DC25" s="985"/>
      <c r="DD25" s="985"/>
      <c r="DE25" s="985"/>
      <c r="DF25" s="986"/>
      <c r="DG25" s="984" t="s">
        <v>
571</v>
      </c>
      <c r="DH25" s="985"/>
      <c r="DI25" s="985"/>
      <c r="DJ25" s="985"/>
      <c r="DK25" s="986"/>
      <c r="DL25" s="984" t="s">
        <v>
501</v>
      </c>
      <c r="DM25" s="985"/>
      <c r="DN25" s="985"/>
      <c r="DO25" s="985"/>
      <c r="DP25" s="986"/>
      <c r="DQ25" s="984" t="s">
        <v>
501</v>
      </c>
      <c r="DR25" s="985"/>
      <c r="DS25" s="985"/>
      <c r="DT25" s="985"/>
      <c r="DU25" s="986"/>
      <c r="DV25" s="987"/>
      <c r="DW25" s="988"/>
      <c r="DX25" s="988"/>
      <c r="DY25" s="988"/>
      <c r="DZ25" s="989"/>
      <c r="EA25" s="234"/>
    </row>
    <row r="26" spans="1:131" s="235" customFormat="1" ht="26.25" customHeight="1" x14ac:dyDescent="0.2">
      <c r="A26" s="990" t="s">
        <v>
340</v>
      </c>
      <c r="B26" s="991"/>
      <c r="C26" s="991"/>
      <c r="D26" s="991"/>
      <c r="E26" s="991"/>
      <c r="F26" s="991"/>
      <c r="G26" s="991"/>
      <c r="H26" s="991"/>
      <c r="I26" s="991"/>
      <c r="J26" s="991"/>
      <c r="K26" s="991"/>
      <c r="L26" s="991"/>
      <c r="M26" s="991"/>
      <c r="N26" s="991"/>
      <c r="O26" s="991"/>
      <c r="P26" s="992"/>
      <c r="Q26" s="996" t="s">
        <v>
375</v>
      </c>
      <c r="R26" s="997"/>
      <c r="S26" s="997"/>
      <c r="T26" s="997"/>
      <c r="U26" s="998"/>
      <c r="V26" s="996" t="s">
        <v>
376</v>
      </c>
      <c r="W26" s="997"/>
      <c r="X26" s="997"/>
      <c r="Y26" s="997"/>
      <c r="Z26" s="998"/>
      <c r="AA26" s="996" t="s">
        <v>
377</v>
      </c>
      <c r="AB26" s="997"/>
      <c r="AC26" s="997"/>
      <c r="AD26" s="997"/>
      <c r="AE26" s="997"/>
      <c r="AF26" s="1061" t="s">
        <v>
378</v>
      </c>
      <c r="AG26" s="1003"/>
      <c r="AH26" s="1003"/>
      <c r="AI26" s="1003"/>
      <c r="AJ26" s="1062"/>
      <c r="AK26" s="997" t="s">
        <v>
379</v>
      </c>
      <c r="AL26" s="997"/>
      <c r="AM26" s="997"/>
      <c r="AN26" s="997"/>
      <c r="AO26" s="998"/>
      <c r="AP26" s="996" t="s">
        <v>
380</v>
      </c>
      <c r="AQ26" s="997"/>
      <c r="AR26" s="997"/>
      <c r="AS26" s="997"/>
      <c r="AT26" s="998"/>
      <c r="AU26" s="996" t="s">
        <v>
381</v>
      </c>
      <c r="AV26" s="997"/>
      <c r="AW26" s="997"/>
      <c r="AX26" s="997"/>
      <c r="AY26" s="998"/>
      <c r="AZ26" s="996" t="s">
        <v>
382</v>
      </c>
      <c r="BA26" s="997"/>
      <c r="BB26" s="997"/>
      <c r="BC26" s="997"/>
      <c r="BD26" s="998"/>
      <c r="BE26" s="996" t="s">
        <v>
347</v>
      </c>
      <c r="BF26" s="997"/>
      <c r="BG26" s="997"/>
      <c r="BH26" s="997"/>
      <c r="BI26" s="1012"/>
      <c r="BJ26" s="240"/>
      <c r="BK26" s="240"/>
      <c r="BL26" s="240"/>
      <c r="BM26" s="240"/>
      <c r="BN26" s="240"/>
      <c r="BO26" s="253"/>
      <c r="BP26" s="253"/>
      <c r="BQ26" s="250">
        <v>
20</v>
      </c>
      <c r="BR26" s="251"/>
      <c r="BS26" s="1009" t="s">
        <v>
592</v>
      </c>
      <c r="BT26" s="1010"/>
      <c r="BU26" s="1010"/>
      <c r="BV26" s="1010"/>
      <c r="BW26" s="1010"/>
      <c r="BX26" s="1010"/>
      <c r="BY26" s="1010"/>
      <c r="BZ26" s="1010"/>
      <c r="CA26" s="1010"/>
      <c r="CB26" s="1010"/>
      <c r="CC26" s="1010"/>
      <c r="CD26" s="1010"/>
      <c r="CE26" s="1010"/>
      <c r="CF26" s="1010"/>
      <c r="CG26" s="1011"/>
      <c r="CH26" s="984">
        <v>
8</v>
      </c>
      <c r="CI26" s="985"/>
      <c r="CJ26" s="985"/>
      <c r="CK26" s="985"/>
      <c r="CL26" s="986"/>
      <c r="CM26" s="984">
        <v>
1325</v>
      </c>
      <c r="CN26" s="985"/>
      <c r="CO26" s="985"/>
      <c r="CP26" s="985"/>
      <c r="CQ26" s="986"/>
      <c r="CR26" s="984">
        <v>
261</v>
      </c>
      <c r="CS26" s="985"/>
      <c r="CT26" s="985"/>
      <c r="CU26" s="985"/>
      <c r="CV26" s="986"/>
      <c r="CW26" s="984">
        <v>
79</v>
      </c>
      <c r="CX26" s="985"/>
      <c r="CY26" s="985"/>
      <c r="CZ26" s="985"/>
      <c r="DA26" s="986"/>
      <c r="DB26" s="984" t="s">
        <v>
571</v>
      </c>
      <c r="DC26" s="985"/>
      <c r="DD26" s="985"/>
      <c r="DE26" s="985"/>
      <c r="DF26" s="986"/>
      <c r="DG26" s="984" t="s">
        <v>
571</v>
      </c>
      <c r="DH26" s="985"/>
      <c r="DI26" s="985"/>
      <c r="DJ26" s="985"/>
      <c r="DK26" s="986"/>
      <c r="DL26" s="984" t="s">
        <v>
501</v>
      </c>
      <c r="DM26" s="985"/>
      <c r="DN26" s="985"/>
      <c r="DO26" s="985"/>
      <c r="DP26" s="986"/>
      <c r="DQ26" s="984" t="s">
        <v>
501</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3"/>
      <c r="AG27" s="1006"/>
      <c r="AH27" s="1006"/>
      <c r="AI27" s="1006"/>
      <c r="AJ27" s="1064"/>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
21</v>
      </c>
      <c r="BR27" s="251"/>
      <c r="BS27" s="1009" t="s">
        <v>
593</v>
      </c>
      <c r="BT27" s="1010"/>
      <c r="BU27" s="1010"/>
      <c r="BV27" s="1010"/>
      <c r="BW27" s="1010"/>
      <c r="BX27" s="1010"/>
      <c r="BY27" s="1010"/>
      <c r="BZ27" s="1010"/>
      <c r="CA27" s="1010"/>
      <c r="CB27" s="1010"/>
      <c r="CC27" s="1010"/>
      <c r="CD27" s="1010"/>
      <c r="CE27" s="1010"/>
      <c r="CF27" s="1010"/>
      <c r="CG27" s="1011"/>
      <c r="CH27" s="1047">
        <v>
-1</v>
      </c>
      <c r="CI27" s="985"/>
      <c r="CJ27" s="985"/>
      <c r="CK27" s="985"/>
      <c r="CL27" s="986"/>
      <c r="CM27" s="984">
        <v>
1084</v>
      </c>
      <c r="CN27" s="985"/>
      <c r="CO27" s="985"/>
      <c r="CP27" s="985"/>
      <c r="CQ27" s="986"/>
      <c r="CR27" s="984">
        <v>
503</v>
      </c>
      <c r="CS27" s="985"/>
      <c r="CT27" s="985"/>
      <c r="CU27" s="985"/>
      <c r="CV27" s="986"/>
      <c r="CW27" s="984">
        <v>
361</v>
      </c>
      <c r="CX27" s="985"/>
      <c r="CY27" s="985"/>
      <c r="CZ27" s="985"/>
      <c r="DA27" s="986"/>
      <c r="DB27" s="984" t="s">
        <v>
571</v>
      </c>
      <c r="DC27" s="985"/>
      <c r="DD27" s="985"/>
      <c r="DE27" s="985"/>
      <c r="DF27" s="986"/>
      <c r="DG27" s="984" t="s">
        <v>
571</v>
      </c>
      <c r="DH27" s="985"/>
      <c r="DI27" s="985"/>
      <c r="DJ27" s="985"/>
      <c r="DK27" s="986"/>
      <c r="DL27" s="984" t="s">
        <v>
501</v>
      </c>
      <c r="DM27" s="985"/>
      <c r="DN27" s="985"/>
      <c r="DO27" s="985"/>
      <c r="DP27" s="986"/>
      <c r="DQ27" s="984" t="s">
        <v>
501</v>
      </c>
      <c r="DR27" s="985"/>
      <c r="DS27" s="985"/>
      <c r="DT27" s="985"/>
      <c r="DU27" s="986"/>
      <c r="DV27" s="987"/>
      <c r="DW27" s="988"/>
      <c r="DX27" s="988"/>
      <c r="DY27" s="988"/>
      <c r="DZ27" s="989"/>
      <c r="EA27" s="234"/>
    </row>
    <row r="28" spans="1:131" s="235" customFormat="1" ht="26.25" customHeight="1" thickTop="1" x14ac:dyDescent="0.2">
      <c r="A28" s="254">
        <v>
1</v>
      </c>
      <c r="B28" s="1052" t="s">
        <v>
383</v>
      </c>
      <c r="C28" s="1053"/>
      <c r="D28" s="1053"/>
      <c r="E28" s="1053"/>
      <c r="F28" s="1053"/>
      <c r="G28" s="1053"/>
      <c r="H28" s="1053"/>
      <c r="I28" s="1053"/>
      <c r="J28" s="1053"/>
      <c r="K28" s="1053"/>
      <c r="L28" s="1053"/>
      <c r="M28" s="1053"/>
      <c r="N28" s="1053"/>
      <c r="O28" s="1053"/>
      <c r="P28" s="1054"/>
      <c r="Q28" s="1055">
        <v>
183960</v>
      </c>
      <c r="R28" s="1056"/>
      <c r="S28" s="1056"/>
      <c r="T28" s="1056"/>
      <c r="U28" s="1056"/>
      <c r="V28" s="1056">
        <v>
179281</v>
      </c>
      <c r="W28" s="1056"/>
      <c r="X28" s="1056"/>
      <c r="Y28" s="1056"/>
      <c r="Z28" s="1056"/>
      <c r="AA28" s="1056">
        <v>
4679</v>
      </c>
      <c r="AB28" s="1056"/>
      <c r="AC28" s="1056"/>
      <c r="AD28" s="1056"/>
      <c r="AE28" s="1057"/>
      <c r="AF28" s="1058">
        <v>
4679</v>
      </c>
      <c r="AG28" s="1056"/>
      <c r="AH28" s="1056"/>
      <c r="AI28" s="1056"/>
      <c r="AJ28" s="1059"/>
      <c r="AK28" s="1060">
        <v>
12632</v>
      </c>
      <c r="AL28" s="1048"/>
      <c r="AM28" s="1048"/>
      <c r="AN28" s="1048"/>
      <c r="AO28" s="1048"/>
      <c r="AP28" s="1048" t="s">
        <v>
599</v>
      </c>
      <c r="AQ28" s="1048"/>
      <c r="AR28" s="1048"/>
      <c r="AS28" s="1048"/>
      <c r="AT28" s="1048"/>
      <c r="AU28" s="1048" t="s">
        <v>
599</v>
      </c>
      <c r="AV28" s="1048"/>
      <c r="AW28" s="1048"/>
      <c r="AX28" s="1048"/>
      <c r="AY28" s="1048"/>
      <c r="AZ28" s="1049"/>
      <c r="BA28" s="1049"/>
      <c r="BB28" s="1049"/>
      <c r="BC28" s="1049"/>
      <c r="BD28" s="1049"/>
      <c r="BE28" s="1050"/>
      <c r="BF28" s="1050"/>
      <c r="BG28" s="1050"/>
      <c r="BH28" s="1050"/>
      <c r="BI28" s="1051"/>
      <c r="BJ28" s="240"/>
      <c r="BK28" s="240"/>
      <c r="BL28" s="240"/>
      <c r="BM28" s="240"/>
      <c r="BN28" s="240"/>
      <c r="BO28" s="253"/>
      <c r="BP28" s="253"/>
      <c r="BQ28" s="250">
        <v>
22</v>
      </c>
      <c r="BR28" s="251"/>
      <c r="BS28" s="1009" t="s">
        <v>
594</v>
      </c>
      <c r="BT28" s="1010"/>
      <c r="BU28" s="1010"/>
      <c r="BV28" s="1010"/>
      <c r="BW28" s="1010"/>
      <c r="BX28" s="1010"/>
      <c r="BY28" s="1010"/>
      <c r="BZ28" s="1010"/>
      <c r="CA28" s="1010"/>
      <c r="CB28" s="1010"/>
      <c r="CC28" s="1010"/>
      <c r="CD28" s="1010"/>
      <c r="CE28" s="1010"/>
      <c r="CF28" s="1010"/>
      <c r="CG28" s="1011"/>
      <c r="CH28" s="984">
        <v>
-3</v>
      </c>
      <c r="CI28" s="985"/>
      <c r="CJ28" s="985"/>
      <c r="CK28" s="985"/>
      <c r="CL28" s="986"/>
      <c r="CM28" s="984">
        <v>
101</v>
      </c>
      <c r="CN28" s="985"/>
      <c r="CO28" s="985"/>
      <c r="CP28" s="985"/>
      <c r="CQ28" s="986"/>
      <c r="CR28" s="984">
        <v>
84</v>
      </c>
      <c r="CS28" s="985"/>
      <c r="CT28" s="985"/>
      <c r="CU28" s="985"/>
      <c r="CV28" s="986"/>
      <c r="CW28" s="984">
        <v>
4</v>
      </c>
      <c r="CX28" s="985"/>
      <c r="CY28" s="985"/>
      <c r="CZ28" s="985"/>
      <c r="DA28" s="986"/>
      <c r="DB28" s="984" t="s">
        <v>
571</v>
      </c>
      <c r="DC28" s="985"/>
      <c r="DD28" s="985"/>
      <c r="DE28" s="985"/>
      <c r="DF28" s="986"/>
      <c r="DG28" s="984" t="s">
        <v>
571</v>
      </c>
      <c r="DH28" s="985"/>
      <c r="DI28" s="985"/>
      <c r="DJ28" s="985"/>
      <c r="DK28" s="986"/>
      <c r="DL28" s="984" t="s">
        <v>
501</v>
      </c>
      <c r="DM28" s="985"/>
      <c r="DN28" s="985"/>
      <c r="DO28" s="985"/>
      <c r="DP28" s="986"/>
      <c r="DQ28" s="984" t="s">
        <v>
501</v>
      </c>
      <c r="DR28" s="985"/>
      <c r="DS28" s="985"/>
      <c r="DT28" s="985"/>
      <c r="DU28" s="986"/>
      <c r="DV28" s="987"/>
      <c r="DW28" s="988"/>
      <c r="DX28" s="988"/>
      <c r="DY28" s="988"/>
      <c r="DZ28" s="989"/>
      <c r="EA28" s="234"/>
    </row>
    <row r="29" spans="1:131" s="235" customFormat="1" ht="26.25" customHeight="1" x14ac:dyDescent="0.2">
      <c r="A29" s="254">
        <v>
2</v>
      </c>
      <c r="B29" s="1038" t="s">
        <v>
384</v>
      </c>
      <c r="C29" s="1039"/>
      <c r="D29" s="1039"/>
      <c r="E29" s="1039"/>
      <c r="F29" s="1039"/>
      <c r="G29" s="1039"/>
      <c r="H29" s="1039"/>
      <c r="I29" s="1039"/>
      <c r="J29" s="1039"/>
      <c r="K29" s="1039"/>
      <c r="L29" s="1039"/>
      <c r="M29" s="1039"/>
      <c r="N29" s="1039"/>
      <c r="O29" s="1039"/>
      <c r="P29" s="1040"/>
      <c r="Q29" s="1045">
        <v>
7932</v>
      </c>
      <c r="R29" s="1042"/>
      <c r="S29" s="1042"/>
      <c r="T29" s="1042"/>
      <c r="U29" s="1042"/>
      <c r="V29" s="1042">
        <v>
5948</v>
      </c>
      <c r="W29" s="1042"/>
      <c r="X29" s="1042"/>
      <c r="Y29" s="1042"/>
      <c r="Z29" s="1042"/>
      <c r="AA29" s="1042">
        <v>
1984</v>
      </c>
      <c r="AB29" s="1042"/>
      <c r="AC29" s="1042"/>
      <c r="AD29" s="1042"/>
      <c r="AE29" s="1046"/>
      <c r="AF29" s="1041">
        <v>
33763</v>
      </c>
      <c r="AG29" s="1042"/>
      <c r="AH29" s="1042"/>
      <c r="AI29" s="1042"/>
      <c r="AJ29" s="1043"/>
      <c r="AK29" s="975" t="s">
        <v>
570</v>
      </c>
      <c r="AL29" s="966"/>
      <c r="AM29" s="966"/>
      <c r="AN29" s="966"/>
      <c r="AO29" s="966"/>
      <c r="AP29" s="966">
        <v>
856</v>
      </c>
      <c r="AQ29" s="966"/>
      <c r="AR29" s="966"/>
      <c r="AS29" s="966"/>
      <c r="AT29" s="966"/>
      <c r="AU29" s="966" t="s">
        <v>
599</v>
      </c>
      <c r="AV29" s="966"/>
      <c r="AW29" s="966"/>
      <c r="AX29" s="966"/>
      <c r="AY29" s="966"/>
      <c r="AZ29" s="1044">
        <v>
439</v>
      </c>
      <c r="BA29" s="1044"/>
      <c r="BB29" s="1044"/>
      <c r="BC29" s="1044"/>
      <c r="BD29" s="1044"/>
      <c r="BE29" s="1036" t="s">
        <v>
385</v>
      </c>
      <c r="BF29" s="1036"/>
      <c r="BG29" s="1036"/>
      <c r="BH29" s="1036"/>
      <c r="BI29" s="1037"/>
      <c r="BJ29" s="240"/>
      <c r="BK29" s="240"/>
      <c r="BL29" s="240"/>
      <c r="BM29" s="240"/>
      <c r="BN29" s="240"/>
      <c r="BO29" s="253"/>
      <c r="BP29" s="253"/>
      <c r="BQ29" s="250">
        <v>
23</v>
      </c>
      <c r="BR29" s="251"/>
      <c r="BS29" s="1009" t="s">
        <v>
595</v>
      </c>
      <c r="BT29" s="1010"/>
      <c r="BU29" s="1010"/>
      <c r="BV29" s="1010"/>
      <c r="BW29" s="1010"/>
      <c r="BX29" s="1010"/>
      <c r="BY29" s="1010"/>
      <c r="BZ29" s="1010"/>
      <c r="CA29" s="1010"/>
      <c r="CB29" s="1010"/>
      <c r="CC29" s="1010"/>
      <c r="CD29" s="1010"/>
      <c r="CE29" s="1010"/>
      <c r="CF29" s="1010"/>
      <c r="CG29" s="1011"/>
      <c r="CH29" s="1047" t="s">
        <v>
598</v>
      </c>
      <c r="CI29" s="985"/>
      <c r="CJ29" s="985"/>
      <c r="CK29" s="985"/>
      <c r="CL29" s="986"/>
      <c r="CM29" s="984">
        <v>
652</v>
      </c>
      <c r="CN29" s="985"/>
      <c r="CO29" s="985"/>
      <c r="CP29" s="985"/>
      <c r="CQ29" s="986"/>
      <c r="CR29" s="984">
        <v>
512</v>
      </c>
      <c r="CS29" s="985"/>
      <c r="CT29" s="985"/>
      <c r="CU29" s="985"/>
      <c r="CV29" s="986"/>
      <c r="CW29" s="984">
        <v>
5</v>
      </c>
      <c r="CX29" s="985"/>
      <c r="CY29" s="985"/>
      <c r="CZ29" s="985"/>
      <c r="DA29" s="986"/>
      <c r="DB29" s="984" t="s">
        <v>
571</v>
      </c>
      <c r="DC29" s="985"/>
      <c r="DD29" s="985"/>
      <c r="DE29" s="985"/>
      <c r="DF29" s="986"/>
      <c r="DG29" s="984" t="s">
        <v>
571</v>
      </c>
      <c r="DH29" s="985"/>
      <c r="DI29" s="985"/>
      <c r="DJ29" s="985"/>
      <c r="DK29" s="986"/>
      <c r="DL29" s="984" t="s">
        <v>
501</v>
      </c>
      <c r="DM29" s="985"/>
      <c r="DN29" s="985"/>
      <c r="DO29" s="985"/>
      <c r="DP29" s="986"/>
      <c r="DQ29" s="984" t="s">
        <v>
501</v>
      </c>
      <c r="DR29" s="985"/>
      <c r="DS29" s="985"/>
      <c r="DT29" s="985"/>
      <c r="DU29" s="986"/>
      <c r="DV29" s="987"/>
      <c r="DW29" s="988"/>
      <c r="DX29" s="988"/>
      <c r="DY29" s="988"/>
      <c r="DZ29" s="989"/>
      <c r="EA29" s="234"/>
    </row>
    <row r="30" spans="1:131" s="235" customFormat="1" ht="26.25" customHeight="1" x14ac:dyDescent="0.2">
      <c r="A30" s="254">
        <v>
3</v>
      </c>
      <c r="B30" s="1038" t="s">
        <v>
386</v>
      </c>
      <c r="C30" s="1039"/>
      <c r="D30" s="1039"/>
      <c r="E30" s="1039"/>
      <c r="F30" s="1039"/>
      <c r="G30" s="1039"/>
      <c r="H30" s="1039"/>
      <c r="I30" s="1039"/>
      <c r="J30" s="1039"/>
      <c r="K30" s="1039"/>
      <c r="L30" s="1039"/>
      <c r="M30" s="1039"/>
      <c r="N30" s="1039"/>
      <c r="O30" s="1039"/>
      <c r="P30" s="1040"/>
      <c r="Q30" s="1045">
        <v>
2041</v>
      </c>
      <c r="R30" s="1042"/>
      <c r="S30" s="1042"/>
      <c r="T30" s="1042"/>
      <c r="U30" s="1042"/>
      <c r="V30" s="1042">
        <v>
1529</v>
      </c>
      <c r="W30" s="1042"/>
      <c r="X30" s="1042"/>
      <c r="Y30" s="1042"/>
      <c r="Z30" s="1042"/>
      <c r="AA30" s="1042">
        <v>
512</v>
      </c>
      <c r="AB30" s="1042"/>
      <c r="AC30" s="1042"/>
      <c r="AD30" s="1042"/>
      <c r="AE30" s="1046"/>
      <c r="AF30" s="1041">
        <v>
1236</v>
      </c>
      <c r="AG30" s="1042"/>
      <c r="AH30" s="1042"/>
      <c r="AI30" s="1042"/>
      <c r="AJ30" s="1043"/>
      <c r="AK30" s="975" t="s">
        <v>
570</v>
      </c>
      <c r="AL30" s="966"/>
      <c r="AM30" s="966"/>
      <c r="AN30" s="966"/>
      <c r="AO30" s="966"/>
      <c r="AP30" s="966">
        <v>
6029</v>
      </c>
      <c r="AQ30" s="966"/>
      <c r="AR30" s="966"/>
      <c r="AS30" s="966"/>
      <c r="AT30" s="966"/>
      <c r="AU30" s="966" t="s">
        <v>
599</v>
      </c>
      <c r="AV30" s="966"/>
      <c r="AW30" s="966"/>
      <c r="AX30" s="966"/>
      <c r="AY30" s="966"/>
      <c r="AZ30" s="1044">
        <v>
74.5</v>
      </c>
      <c r="BA30" s="1044"/>
      <c r="BB30" s="1044"/>
      <c r="BC30" s="1044"/>
      <c r="BD30" s="1044"/>
      <c r="BE30" s="1036" t="s">
        <v>
387</v>
      </c>
      <c r="BF30" s="1036"/>
      <c r="BG30" s="1036"/>
      <c r="BH30" s="1036"/>
      <c r="BI30" s="1037"/>
      <c r="BJ30" s="240"/>
      <c r="BK30" s="240"/>
      <c r="BL30" s="240"/>
      <c r="BM30" s="240"/>
      <c r="BN30" s="240"/>
      <c r="BO30" s="253"/>
      <c r="BP30" s="253"/>
      <c r="BQ30" s="250">
        <v>
24</v>
      </c>
      <c r="BR30" s="251" t="s">
        <v>
596</v>
      </c>
      <c r="BS30" s="1009" t="s">
        <v>
597</v>
      </c>
      <c r="BT30" s="1010"/>
      <c r="BU30" s="1010"/>
      <c r="BV30" s="1010"/>
      <c r="BW30" s="1010"/>
      <c r="BX30" s="1010"/>
      <c r="BY30" s="1010"/>
      <c r="BZ30" s="1010"/>
      <c r="CA30" s="1010"/>
      <c r="CB30" s="1010"/>
      <c r="CC30" s="1010"/>
      <c r="CD30" s="1010"/>
      <c r="CE30" s="1010"/>
      <c r="CF30" s="1010"/>
      <c r="CG30" s="1011"/>
      <c r="CH30" s="984">
        <v>
43</v>
      </c>
      <c r="CI30" s="985"/>
      <c r="CJ30" s="985"/>
      <c r="CK30" s="985"/>
      <c r="CL30" s="986"/>
      <c r="CM30" s="984">
        <v>
1550</v>
      </c>
      <c r="CN30" s="985"/>
      <c r="CO30" s="985"/>
      <c r="CP30" s="985"/>
      <c r="CQ30" s="986"/>
      <c r="CR30" s="984">
        <v>
1501</v>
      </c>
      <c r="CS30" s="985"/>
      <c r="CT30" s="985"/>
      <c r="CU30" s="985"/>
      <c r="CV30" s="986"/>
      <c r="CW30" s="984">
        <v>
1447</v>
      </c>
      <c r="CX30" s="985"/>
      <c r="CY30" s="985"/>
      <c r="CZ30" s="985"/>
      <c r="DA30" s="986"/>
      <c r="DB30" s="984" t="s">
        <v>
571</v>
      </c>
      <c r="DC30" s="985"/>
      <c r="DD30" s="985"/>
      <c r="DE30" s="985"/>
      <c r="DF30" s="986"/>
      <c r="DG30" s="984" t="s">
        <v>
571</v>
      </c>
      <c r="DH30" s="985"/>
      <c r="DI30" s="985"/>
      <c r="DJ30" s="985"/>
      <c r="DK30" s="986"/>
      <c r="DL30" s="984" t="s">
        <v>
501</v>
      </c>
      <c r="DM30" s="985"/>
      <c r="DN30" s="985"/>
      <c r="DO30" s="985"/>
      <c r="DP30" s="986"/>
      <c r="DQ30" s="984" t="s">
        <v>
501</v>
      </c>
      <c r="DR30" s="985"/>
      <c r="DS30" s="985"/>
      <c r="DT30" s="985"/>
      <c r="DU30" s="986"/>
      <c r="DV30" s="987"/>
      <c r="DW30" s="988"/>
      <c r="DX30" s="988"/>
      <c r="DY30" s="988"/>
      <c r="DZ30" s="989"/>
      <c r="EA30" s="234"/>
    </row>
    <row r="31" spans="1:131" s="235" customFormat="1" ht="26.25" customHeight="1" x14ac:dyDescent="0.2">
      <c r="A31" s="254">
        <v>
4</v>
      </c>
      <c r="B31" s="1038" t="s">
        <v>
388</v>
      </c>
      <c r="C31" s="1039"/>
      <c r="D31" s="1039"/>
      <c r="E31" s="1039"/>
      <c r="F31" s="1039"/>
      <c r="G31" s="1039"/>
      <c r="H31" s="1039"/>
      <c r="I31" s="1039"/>
      <c r="J31" s="1039"/>
      <c r="K31" s="1039"/>
      <c r="L31" s="1039"/>
      <c r="M31" s="1039"/>
      <c r="N31" s="1039"/>
      <c r="O31" s="1039"/>
      <c r="P31" s="1040"/>
      <c r="Q31" s="1045">
        <v>
6710</v>
      </c>
      <c r="R31" s="1042"/>
      <c r="S31" s="1042"/>
      <c r="T31" s="1042"/>
      <c r="U31" s="1042"/>
      <c r="V31" s="1042">
        <v>
4770</v>
      </c>
      <c r="W31" s="1042"/>
      <c r="X31" s="1042"/>
      <c r="Y31" s="1042"/>
      <c r="Z31" s="1042"/>
      <c r="AA31" s="1042">
        <v>
1940</v>
      </c>
      <c r="AB31" s="1042"/>
      <c r="AC31" s="1042"/>
      <c r="AD31" s="1042"/>
      <c r="AE31" s="1046"/>
      <c r="AF31" s="1041">
        <v>
17260</v>
      </c>
      <c r="AG31" s="1042"/>
      <c r="AH31" s="1042"/>
      <c r="AI31" s="1042"/>
      <c r="AJ31" s="1043"/>
      <c r="AK31" s="975" t="s">
        <v>
570</v>
      </c>
      <c r="AL31" s="966"/>
      <c r="AM31" s="966"/>
      <c r="AN31" s="966"/>
      <c r="AO31" s="966"/>
      <c r="AP31" s="966">
        <v>
15290</v>
      </c>
      <c r="AQ31" s="966"/>
      <c r="AR31" s="966"/>
      <c r="AS31" s="966"/>
      <c r="AT31" s="966"/>
      <c r="AU31" s="966" t="s">
        <v>
599</v>
      </c>
      <c r="AV31" s="966"/>
      <c r="AW31" s="966"/>
      <c r="AX31" s="966"/>
      <c r="AY31" s="966"/>
      <c r="AZ31" s="1044">
        <v>
278.10000000000002</v>
      </c>
      <c r="BA31" s="1044"/>
      <c r="BB31" s="1044"/>
      <c r="BC31" s="1044"/>
      <c r="BD31" s="1044"/>
      <c r="BE31" s="1036" t="s">
        <v>
387</v>
      </c>
      <c r="BF31" s="1036"/>
      <c r="BG31" s="1036"/>
      <c r="BH31" s="1036"/>
      <c r="BI31" s="1037"/>
      <c r="BJ31" s="240"/>
      <c r="BK31" s="240"/>
      <c r="BL31" s="240"/>
      <c r="BM31" s="240"/>
      <c r="BN31" s="240"/>
      <c r="BO31" s="253"/>
      <c r="BP31" s="253"/>
      <c r="BQ31" s="250">
        <v>
25</v>
      </c>
      <c r="BR31" s="251"/>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4"/>
    </row>
    <row r="32" spans="1:131" s="235" customFormat="1" ht="26.25" customHeight="1" x14ac:dyDescent="0.2">
      <c r="A32" s="254">
        <v>
5</v>
      </c>
      <c r="B32" s="1038" t="s">
        <v>
389</v>
      </c>
      <c r="C32" s="1039"/>
      <c r="D32" s="1039"/>
      <c r="E32" s="1039"/>
      <c r="F32" s="1039"/>
      <c r="G32" s="1039"/>
      <c r="H32" s="1039"/>
      <c r="I32" s="1039"/>
      <c r="J32" s="1039"/>
      <c r="K32" s="1039"/>
      <c r="L32" s="1039"/>
      <c r="M32" s="1039"/>
      <c r="N32" s="1039"/>
      <c r="O32" s="1039"/>
      <c r="P32" s="1040"/>
      <c r="Q32" s="1045">
        <v>
704</v>
      </c>
      <c r="R32" s="1042"/>
      <c r="S32" s="1042"/>
      <c r="T32" s="1042"/>
      <c r="U32" s="1042"/>
      <c r="V32" s="1042">
        <v>
2569</v>
      </c>
      <c r="W32" s="1042"/>
      <c r="X32" s="1042"/>
      <c r="Y32" s="1042"/>
      <c r="Z32" s="1042"/>
      <c r="AA32" s="1042">
        <v>
-1865</v>
      </c>
      <c r="AB32" s="1042"/>
      <c r="AC32" s="1042"/>
      <c r="AD32" s="1042"/>
      <c r="AE32" s="1046"/>
      <c r="AF32" s="1041">
        <v>
18</v>
      </c>
      <c r="AG32" s="1042"/>
      <c r="AH32" s="1042"/>
      <c r="AI32" s="1042"/>
      <c r="AJ32" s="1043"/>
      <c r="AK32" s="975" t="s">
        <v>
570</v>
      </c>
      <c r="AL32" s="966"/>
      <c r="AM32" s="966"/>
      <c r="AN32" s="966"/>
      <c r="AO32" s="966"/>
      <c r="AP32" s="966" t="s">
        <v>
600</v>
      </c>
      <c r="AQ32" s="966"/>
      <c r="AR32" s="966"/>
      <c r="AS32" s="966"/>
      <c r="AT32" s="966"/>
      <c r="AU32" s="966" t="s">
        <v>
599</v>
      </c>
      <c r="AV32" s="966"/>
      <c r="AW32" s="966"/>
      <c r="AX32" s="966"/>
      <c r="AY32" s="966"/>
      <c r="AZ32" s="1044">
        <v>
13.4</v>
      </c>
      <c r="BA32" s="1044"/>
      <c r="BB32" s="1044"/>
      <c r="BC32" s="1044"/>
      <c r="BD32" s="1044"/>
      <c r="BE32" s="1036" t="s">
        <v>
385</v>
      </c>
      <c r="BF32" s="1036"/>
      <c r="BG32" s="1036"/>
      <c r="BH32" s="1036"/>
      <c r="BI32" s="1037"/>
      <c r="BJ32" s="240"/>
      <c r="BK32" s="240"/>
      <c r="BL32" s="240"/>
      <c r="BM32" s="240"/>
      <c r="BN32" s="240"/>
      <c r="BO32" s="253"/>
      <c r="BP32" s="253"/>
      <c r="BQ32" s="250">
        <v>
26</v>
      </c>
      <c r="BR32" s="251"/>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4"/>
    </row>
    <row r="33" spans="1:131" s="235" customFormat="1" ht="26.25" customHeight="1" x14ac:dyDescent="0.2">
      <c r="A33" s="254">
        <v>
6</v>
      </c>
      <c r="B33" s="1038" t="s">
        <v>
390</v>
      </c>
      <c r="C33" s="1039"/>
      <c r="D33" s="1039"/>
      <c r="E33" s="1039"/>
      <c r="F33" s="1039"/>
      <c r="G33" s="1039"/>
      <c r="H33" s="1039"/>
      <c r="I33" s="1039"/>
      <c r="J33" s="1039"/>
      <c r="K33" s="1039"/>
      <c r="L33" s="1039"/>
      <c r="M33" s="1039"/>
      <c r="N33" s="1039"/>
      <c r="O33" s="1039"/>
      <c r="P33" s="1040"/>
      <c r="Q33" s="1045">
        <v>
868</v>
      </c>
      <c r="R33" s="1042"/>
      <c r="S33" s="1042"/>
      <c r="T33" s="1042"/>
      <c r="U33" s="1042"/>
      <c r="V33" s="1042">
        <v>
687</v>
      </c>
      <c r="W33" s="1042"/>
      <c r="X33" s="1042"/>
      <c r="Y33" s="1042"/>
      <c r="Z33" s="1042"/>
      <c r="AA33" s="1042">
        <v>
181</v>
      </c>
      <c r="AB33" s="1042"/>
      <c r="AC33" s="1042"/>
      <c r="AD33" s="1042"/>
      <c r="AE33" s="1046"/>
      <c r="AF33" s="1041">
        <v>
962</v>
      </c>
      <c r="AG33" s="1042"/>
      <c r="AH33" s="1042"/>
      <c r="AI33" s="1042"/>
      <c r="AJ33" s="1043"/>
      <c r="AK33" s="975" t="s">
        <v>
570</v>
      </c>
      <c r="AL33" s="966"/>
      <c r="AM33" s="966"/>
      <c r="AN33" s="966"/>
      <c r="AO33" s="966"/>
      <c r="AP33" s="966" t="s">
        <v>
600</v>
      </c>
      <c r="AQ33" s="966"/>
      <c r="AR33" s="966"/>
      <c r="AS33" s="966"/>
      <c r="AT33" s="966"/>
      <c r="AU33" s="966" t="s">
        <v>
599</v>
      </c>
      <c r="AV33" s="966"/>
      <c r="AW33" s="966"/>
      <c r="AX33" s="966"/>
      <c r="AY33" s="966"/>
      <c r="AZ33" s="1044">
        <v>
57.5</v>
      </c>
      <c r="BA33" s="1044"/>
      <c r="BB33" s="1044"/>
      <c r="BC33" s="1044"/>
      <c r="BD33" s="1044"/>
      <c r="BE33" s="1036" t="s">
        <v>
391</v>
      </c>
      <c r="BF33" s="1036"/>
      <c r="BG33" s="1036"/>
      <c r="BH33" s="1036"/>
      <c r="BI33" s="1037"/>
      <c r="BJ33" s="240"/>
      <c r="BK33" s="240"/>
      <c r="BL33" s="240"/>
      <c r="BM33" s="240"/>
      <c r="BN33" s="240"/>
      <c r="BO33" s="253"/>
      <c r="BP33" s="253"/>
      <c r="BQ33" s="250">
        <v>
27</v>
      </c>
      <c r="BR33" s="251"/>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4"/>
    </row>
    <row r="34" spans="1:131" s="235" customFormat="1" ht="26.25" customHeight="1" x14ac:dyDescent="0.2">
      <c r="A34" s="254">
        <v>
7</v>
      </c>
      <c r="B34" s="1038" t="s">
        <v>
392</v>
      </c>
      <c r="C34" s="1039"/>
      <c r="D34" s="1039"/>
      <c r="E34" s="1039"/>
      <c r="F34" s="1039"/>
      <c r="G34" s="1039"/>
      <c r="H34" s="1039"/>
      <c r="I34" s="1039"/>
      <c r="J34" s="1039"/>
      <c r="K34" s="1039"/>
      <c r="L34" s="1039"/>
      <c r="M34" s="1039"/>
      <c r="N34" s="1039"/>
      <c r="O34" s="1039"/>
      <c r="P34" s="1040"/>
      <c r="Q34" s="1045">
        <v>
29032</v>
      </c>
      <c r="R34" s="1042"/>
      <c r="S34" s="1042"/>
      <c r="T34" s="1042"/>
      <c r="U34" s="1042"/>
      <c r="V34" s="1042">
        <v>
29163</v>
      </c>
      <c r="W34" s="1042"/>
      <c r="X34" s="1042"/>
      <c r="Y34" s="1042"/>
      <c r="Z34" s="1042"/>
      <c r="AA34" s="1042">
        <v>
-131</v>
      </c>
      <c r="AB34" s="1042"/>
      <c r="AC34" s="1042"/>
      <c r="AD34" s="1042"/>
      <c r="AE34" s="1046"/>
      <c r="AF34" s="1041">
        <v>
4974</v>
      </c>
      <c r="AG34" s="1042"/>
      <c r="AH34" s="1042"/>
      <c r="AI34" s="1042"/>
      <c r="AJ34" s="1043"/>
      <c r="AK34" s="975">
        <v>
5229</v>
      </c>
      <c r="AL34" s="966"/>
      <c r="AM34" s="966"/>
      <c r="AN34" s="966"/>
      <c r="AO34" s="966"/>
      <c r="AP34" s="966">
        <v>
18408</v>
      </c>
      <c r="AQ34" s="966"/>
      <c r="AR34" s="966"/>
      <c r="AS34" s="966"/>
      <c r="AT34" s="966"/>
      <c r="AU34" s="966">
        <v>
10120</v>
      </c>
      <c r="AV34" s="966"/>
      <c r="AW34" s="966"/>
      <c r="AX34" s="966"/>
      <c r="AY34" s="966"/>
      <c r="AZ34" s="1044">
        <v>
21.1</v>
      </c>
      <c r="BA34" s="1044"/>
      <c r="BB34" s="1044"/>
      <c r="BC34" s="1044"/>
      <c r="BD34" s="1044"/>
      <c r="BE34" s="1036" t="s">
        <v>
385</v>
      </c>
      <c r="BF34" s="1036"/>
      <c r="BG34" s="1036"/>
      <c r="BH34" s="1036"/>
      <c r="BI34" s="1037"/>
      <c r="BJ34" s="240"/>
      <c r="BK34" s="240"/>
      <c r="BL34" s="240"/>
      <c r="BM34" s="240"/>
      <c r="BN34" s="240"/>
      <c r="BO34" s="253"/>
      <c r="BP34" s="253"/>
      <c r="BQ34" s="250">
        <v>
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2">
      <c r="A35" s="254">
        <v>
8</v>
      </c>
      <c r="B35" s="1038" t="s">
        <v>
393</v>
      </c>
      <c r="C35" s="1039"/>
      <c r="D35" s="1039"/>
      <c r="E35" s="1039"/>
      <c r="F35" s="1039"/>
      <c r="G35" s="1039"/>
      <c r="H35" s="1039"/>
      <c r="I35" s="1039"/>
      <c r="J35" s="1039"/>
      <c r="K35" s="1039"/>
      <c r="L35" s="1039"/>
      <c r="M35" s="1039"/>
      <c r="N35" s="1039"/>
      <c r="O35" s="1039"/>
      <c r="P35" s="1040"/>
      <c r="Q35" s="1045">
        <v>
2853</v>
      </c>
      <c r="R35" s="1042"/>
      <c r="S35" s="1042"/>
      <c r="T35" s="1042"/>
      <c r="U35" s="1042"/>
      <c r="V35" s="1042">
        <v>
2492</v>
      </c>
      <c r="W35" s="1042"/>
      <c r="X35" s="1042"/>
      <c r="Y35" s="1042"/>
      <c r="Z35" s="1042"/>
      <c r="AA35" s="1042">
        <v>
359</v>
      </c>
      <c r="AB35" s="1042"/>
      <c r="AC35" s="1042"/>
      <c r="AD35" s="1042"/>
      <c r="AE35" s="1046"/>
      <c r="AF35" s="1041">
        <v>
16014</v>
      </c>
      <c r="AG35" s="1042"/>
      <c r="AH35" s="1042"/>
      <c r="AI35" s="1042"/>
      <c r="AJ35" s="1043"/>
      <c r="AK35" s="975" t="s">
        <v>
571</v>
      </c>
      <c r="AL35" s="966"/>
      <c r="AM35" s="966"/>
      <c r="AN35" s="966"/>
      <c r="AO35" s="966"/>
      <c r="AP35" s="966">
        <v>
867</v>
      </c>
      <c r="AQ35" s="966"/>
      <c r="AR35" s="966"/>
      <c r="AS35" s="966"/>
      <c r="AT35" s="966"/>
      <c r="AU35" s="966" t="s">
        <v>
599</v>
      </c>
      <c r="AV35" s="966"/>
      <c r="AW35" s="966"/>
      <c r="AX35" s="966"/>
      <c r="AY35" s="966"/>
      <c r="AZ35" s="1044">
        <v>
53.8</v>
      </c>
      <c r="BA35" s="1044"/>
      <c r="BB35" s="1044"/>
      <c r="BC35" s="1044"/>
      <c r="BD35" s="1044"/>
      <c r="BE35" s="1036" t="s">
        <v>
385</v>
      </c>
      <c r="BF35" s="1036"/>
      <c r="BG35" s="1036"/>
      <c r="BH35" s="1036"/>
      <c r="BI35" s="1037"/>
      <c r="BJ35" s="240"/>
      <c r="BK35" s="240"/>
      <c r="BL35" s="240"/>
      <c r="BM35" s="240"/>
      <c r="BN35" s="240"/>
      <c r="BO35" s="253"/>
      <c r="BP35" s="253"/>
      <c r="BQ35" s="250">
        <v>
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
9</v>
      </c>
      <c r="B36" s="1038" t="s">
        <v>
394</v>
      </c>
      <c r="C36" s="1039"/>
      <c r="D36" s="1039"/>
      <c r="E36" s="1039"/>
      <c r="F36" s="1039"/>
      <c r="G36" s="1039"/>
      <c r="H36" s="1039"/>
      <c r="I36" s="1039"/>
      <c r="J36" s="1039"/>
      <c r="K36" s="1039"/>
      <c r="L36" s="1039"/>
      <c r="M36" s="1039"/>
      <c r="N36" s="1039"/>
      <c r="O36" s="1039"/>
      <c r="P36" s="1040"/>
      <c r="Q36" s="1045">
        <v>
3841</v>
      </c>
      <c r="R36" s="1042"/>
      <c r="S36" s="1042"/>
      <c r="T36" s="1042"/>
      <c r="U36" s="1042"/>
      <c r="V36" s="1042">
        <v>
3673</v>
      </c>
      <c r="W36" s="1042"/>
      <c r="X36" s="1042"/>
      <c r="Y36" s="1042"/>
      <c r="Z36" s="1042"/>
      <c r="AA36" s="1042">
        <v>
168</v>
      </c>
      <c r="AB36" s="1042"/>
      <c r="AC36" s="1042"/>
      <c r="AD36" s="1042"/>
      <c r="AE36" s="1046"/>
      <c r="AF36" s="1041">
        <v>
256</v>
      </c>
      <c r="AG36" s="1042"/>
      <c r="AH36" s="1042"/>
      <c r="AI36" s="1042"/>
      <c r="AJ36" s="1043"/>
      <c r="AK36" s="975">
        <v>
2071</v>
      </c>
      <c r="AL36" s="966"/>
      <c r="AM36" s="966"/>
      <c r="AN36" s="966"/>
      <c r="AO36" s="966"/>
      <c r="AP36" s="966">
        <v>
19742</v>
      </c>
      <c r="AQ36" s="966"/>
      <c r="AR36" s="966"/>
      <c r="AS36" s="966"/>
      <c r="AT36" s="966"/>
      <c r="AU36" s="966">
        <v>
9516</v>
      </c>
      <c r="AV36" s="966"/>
      <c r="AW36" s="966"/>
      <c r="AX36" s="966"/>
      <c r="AY36" s="966"/>
      <c r="AZ36" s="1044">
        <v>
7.6</v>
      </c>
      <c r="BA36" s="1044"/>
      <c r="BB36" s="1044"/>
      <c r="BC36" s="1044"/>
      <c r="BD36" s="1044"/>
      <c r="BE36" s="1036" t="s">
        <v>
395</v>
      </c>
      <c r="BF36" s="1036"/>
      <c r="BG36" s="1036"/>
      <c r="BH36" s="1036"/>
      <c r="BI36" s="1037"/>
      <c r="BJ36" s="240"/>
      <c r="BK36" s="240"/>
      <c r="BL36" s="240"/>
      <c r="BM36" s="240"/>
      <c r="BN36" s="240"/>
      <c r="BO36" s="253"/>
      <c r="BP36" s="253"/>
      <c r="BQ36" s="250">
        <v>
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
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
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
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
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
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
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
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
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
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
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
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
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
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
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
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
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
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
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
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
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
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
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
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
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
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
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
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
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
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
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
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
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
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
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
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
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
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
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
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
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
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
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
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
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
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
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
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
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
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
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
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
396</v>
      </c>
      <c r="BK62" s="1029"/>
      <c r="BL62" s="1029"/>
      <c r="BM62" s="1029"/>
      <c r="BN62" s="1030"/>
      <c r="BO62" s="253"/>
      <c r="BP62" s="253"/>
      <c r="BQ62" s="250">
        <v>
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
371</v>
      </c>
      <c r="B63" s="939" t="s">
        <v>
397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
79162</v>
      </c>
      <c r="AG63" s="954"/>
      <c r="AH63" s="954"/>
      <c r="AI63" s="954"/>
      <c r="AJ63" s="1024"/>
      <c r="AK63" s="1025"/>
      <c r="AL63" s="958"/>
      <c r="AM63" s="958"/>
      <c r="AN63" s="958"/>
      <c r="AO63" s="958"/>
      <c r="AP63" s="954">
        <v>
61192</v>
      </c>
      <c r="AQ63" s="954"/>
      <c r="AR63" s="954"/>
      <c r="AS63" s="954"/>
      <c r="AT63" s="954"/>
      <c r="AU63" s="954">
        <v>
19636</v>
      </c>
      <c r="AV63" s="954"/>
      <c r="AW63" s="954"/>
      <c r="AX63" s="954"/>
      <c r="AY63" s="954"/>
      <c r="AZ63" s="1019"/>
      <c r="BA63" s="1019"/>
      <c r="BB63" s="1019"/>
      <c r="BC63" s="1019"/>
      <c r="BD63" s="1019"/>
      <c r="BE63" s="955"/>
      <c r="BF63" s="955"/>
      <c r="BG63" s="955"/>
      <c r="BH63" s="955"/>
      <c r="BI63" s="956"/>
      <c r="BJ63" s="1020" t="s">
        <v>
398</v>
      </c>
      <c r="BK63" s="946"/>
      <c r="BL63" s="946"/>
      <c r="BM63" s="946"/>
      <c r="BN63" s="1021"/>
      <c r="BO63" s="253"/>
      <c r="BP63" s="253"/>
      <c r="BQ63" s="250">
        <v>
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
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
399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
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
400</v>
      </c>
      <c r="B66" s="991"/>
      <c r="C66" s="991"/>
      <c r="D66" s="991"/>
      <c r="E66" s="991"/>
      <c r="F66" s="991"/>
      <c r="G66" s="991"/>
      <c r="H66" s="991"/>
      <c r="I66" s="991"/>
      <c r="J66" s="991"/>
      <c r="K66" s="991"/>
      <c r="L66" s="991"/>
      <c r="M66" s="991"/>
      <c r="N66" s="991"/>
      <c r="O66" s="991"/>
      <c r="P66" s="992"/>
      <c r="Q66" s="996" t="s">
        <v>
375</v>
      </c>
      <c r="R66" s="997"/>
      <c r="S66" s="997"/>
      <c r="T66" s="997"/>
      <c r="U66" s="998"/>
      <c r="V66" s="996" t="s">
        <v>
401</v>
      </c>
      <c r="W66" s="997"/>
      <c r="X66" s="997"/>
      <c r="Y66" s="997"/>
      <c r="Z66" s="998"/>
      <c r="AA66" s="996" t="s">
        <v>
402</v>
      </c>
      <c r="AB66" s="997"/>
      <c r="AC66" s="997"/>
      <c r="AD66" s="997"/>
      <c r="AE66" s="998"/>
      <c r="AF66" s="1002" t="s">
        <v>
403</v>
      </c>
      <c r="AG66" s="1003"/>
      <c r="AH66" s="1003"/>
      <c r="AI66" s="1003"/>
      <c r="AJ66" s="1004"/>
      <c r="AK66" s="996" t="s">
        <v>
404</v>
      </c>
      <c r="AL66" s="991"/>
      <c r="AM66" s="991"/>
      <c r="AN66" s="991"/>
      <c r="AO66" s="992"/>
      <c r="AP66" s="996" t="s">
        <v>
380</v>
      </c>
      <c r="AQ66" s="997"/>
      <c r="AR66" s="997"/>
      <c r="AS66" s="997"/>
      <c r="AT66" s="998"/>
      <c r="AU66" s="996" t="s">
        <v>
405</v>
      </c>
      <c r="AV66" s="997"/>
      <c r="AW66" s="997"/>
      <c r="AX66" s="997"/>
      <c r="AY66" s="998"/>
      <c r="AZ66" s="996" t="s">
        <v>
347</v>
      </c>
      <c r="BA66" s="997"/>
      <c r="BB66" s="997"/>
      <c r="BC66" s="997"/>
      <c r="BD66" s="1012"/>
      <c r="BE66" s="253"/>
      <c r="BF66" s="253"/>
      <c r="BG66" s="253"/>
      <c r="BH66" s="253"/>
      <c r="BI66" s="253"/>
      <c r="BJ66" s="253"/>
      <c r="BK66" s="253"/>
      <c r="BL66" s="253"/>
      <c r="BM66" s="253"/>
      <c r="BN66" s="253"/>
      <c r="BO66" s="253"/>
      <c r="BP66" s="253"/>
      <c r="BQ66" s="250">
        <v>
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
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
1</v>
      </c>
      <c r="B68" s="980" t="s">
        <v>
601</v>
      </c>
      <c r="C68" s="981"/>
      <c r="D68" s="981"/>
      <c r="E68" s="981"/>
      <c r="F68" s="981"/>
      <c r="G68" s="981"/>
      <c r="H68" s="981"/>
      <c r="I68" s="981"/>
      <c r="J68" s="981"/>
      <c r="K68" s="981"/>
      <c r="L68" s="981"/>
      <c r="M68" s="981"/>
      <c r="N68" s="981"/>
      <c r="O68" s="981"/>
      <c r="P68" s="982"/>
      <c r="Q68" s="983">
        <v>
6835</v>
      </c>
      <c r="R68" s="977"/>
      <c r="S68" s="977"/>
      <c r="T68" s="977"/>
      <c r="U68" s="977"/>
      <c r="V68" s="977">
        <v>
6180</v>
      </c>
      <c r="W68" s="977"/>
      <c r="X68" s="977"/>
      <c r="Y68" s="977"/>
      <c r="Z68" s="977"/>
      <c r="AA68" s="977">
        <v>
654</v>
      </c>
      <c r="AB68" s="977"/>
      <c r="AC68" s="977"/>
      <c r="AD68" s="977"/>
      <c r="AE68" s="977"/>
      <c r="AF68" s="977">
        <v>
584</v>
      </c>
      <c r="AG68" s="977"/>
      <c r="AH68" s="977"/>
      <c r="AI68" s="977"/>
      <c r="AJ68" s="977"/>
      <c r="AK68" s="977" t="s">
        <v>
600</v>
      </c>
      <c r="AL68" s="977"/>
      <c r="AM68" s="977"/>
      <c r="AN68" s="977"/>
      <c r="AO68" s="977"/>
      <c r="AP68" s="977">
        <v>
11778</v>
      </c>
      <c r="AQ68" s="977"/>
      <c r="AR68" s="977"/>
      <c r="AS68" s="977"/>
      <c r="AT68" s="977"/>
      <c r="AU68" s="977" t="s">
        <v>
600</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
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
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
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
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
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
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
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
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
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
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
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
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
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
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
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
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
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
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
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
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
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
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
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
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
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
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
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
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
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
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
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
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
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
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
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
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
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
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
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
371</v>
      </c>
      <c r="B88" s="939" t="s">
        <v>
406</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
584</v>
      </c>
      <c r="AG88" s="954"/>
      <c r="AH88" s="954"/>
      <c r="AI88" s="954"/>
      <c r="AJ88" s="954"/>
      <c r="AK88" s="958"/>
      <c r="AL88" s="958"/>
      <c r="AM88" s="958"/>
      <c r="AN88" s="958"/>
      <c r="AO88" s="958"/>
      <c r="AP88" s="954">
        <v>
11778</v>
      </c>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
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
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
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
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
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
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
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
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
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
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
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
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
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
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
371</v>
      </c>
      <c r="BR102" s="939" t="s">
        <v>
407</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c r="CS102" s="946"/>
      <c r="CT102" s="946"/>
      <c r="CU102" s="946"/>
      <c r="CV102" s="947"/>
      <c r="CW102" s="945"/>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
408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
409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
410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
411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
412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
413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
414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
415</v>
      </c>
      <c r="AB109" s="889"/>
      <c r="AC109" s="889"/>
      <c r="AD109" s="889"/>
      <c r="AE109" s="890"/>
      <c r="AF109" s="891" t="s">
        <v>
296</v>
      </c>
      <c r="AG109" s="889"/>
      <c r="AH109" s="889"/>
      <c r="AI109" s="889"/>
      <c r="AJ109" s="890"/>
      <c r="AK109" s="891" t="s">
        <v>
295</v>
      </c>
      <c r="AL109" s="889"/>
      <c r="AM109" s="889"/>
      <c r="AN109" s="889"/>
      <c r="AO109" s="890"/>
      <c r="AP109" s="891" t="s">
        <v>
416</v>
      </c>
      <c r="AQ109" s="889"/>
      <c r="AR109" s="889"/>
      <c r="AS109" s="889"/>
      <c r="AT109" s="920"/>
      <c r="AU109" s="888" t="s">
        <v>
414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
415</v>
      </c>
      <c r="BR109" s="889"/>
      <c r="BS109" s="889"/>
      <c r="BT109" s="889"/>
      <c r="BU109" s="890"/>
      <c r="BV109" s="891" t="s">
        <v>
296</v>
      </c>
      <c r="BW109" s="889"/>
      <c r="BX109" s="889"/>
      <c r="BY109" s="889"/>
      <c r="BZ109" s="890"/>
      <c r="CA109" s="891" t="s">
        <v>
295</v>
      </c>
      <c r="CB109" s="889"/>
      <c r="CC109" s="889"/>
      <c r="CD109" s="889"/>
      <c r="CE109" s="890"/>
      <c r="CF109" s="927" t="s">
        <v>
416</v>
      </c>
      <c r="CG109" s="927"/>
      <c r="CH109" s="927"/>
      <c r="CI109" s="927"/>
      <c r="CJ109" s="927"/>
      <c r="CK109" s="891" t="s">
        <v>
417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
415</v>
      </c>
      <c r="DH109" s="889"/>
      <c r="DI109" s="889"/>
      <c r="DJ109" s="889"/>
      <c r="DK109" s="890"/>
      <c r="DL109" s="891" t="s">
        <v>
296</v>
      </c>
      <c r="DM109" s="889"/>
      <c r="DN109" s="889"/>
      <c r="DO109" s="889"/>
      <c r="DP109" s="890"/>
      <c r="DQ109" s="891" t="s">
        <v>
295</v>
      </c>
      <c r="DR109" s="889"/>
      <c r="DS109" s="889"/>
      <c r="DT109" s="889"/>
      <c r="DU109" s="890"/>
      <c r="DV109" s="891" t="s">
        <v>
416</v>
      </c>
      <c r="DW109" s="889"/>
      <c r="DX109" s="889"/>
      <c r="DY109" s="889"/>
      <c r="DZ109" s="920"/>
    </row>
    <row r="110" spans="1:131" s="234" customFormat="1" ht="26.25" customHeight="1" x14ac:dyDescent="0.2">
      <c r="A110" s="789" t="s">
        <v>
418</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
92126902</v>
      </c>
      <c r="AB110" s="882"/>
      <c r="AC110" s="882"/>
      <c r="AD110" s="882"/>
      <c r="AE110" s="883"/>
      <c r="AF110" s="884">
        <v>
92051411</v>
      </c>
      <c r="AG110" s="882"/>
      <c r="AH110" s="882"/>
      <c r="AI110" s="882"/>
      <c r="AJ110" s="883"/>
      <c r="AK110" s="884">
        <v>
87873219</v>
      </c>
      <c r="AL110" s="882"/>
      <c r="AM110" s="882"/>
      <c r="AN110" s="882"/>
      <c r="AO110" s="883"/>
      <c r="AP110" s="885">
        <v>
23.5</v>
      </c>
      <c r="AQ110" s="886"/>
      <c r="AR110" s="886"/>
      <c r="AS110" s="886"/>
      <c r="AT110" s="887"/>
      <c r="AU110" s="921" t="s">
        <v>
71</v>
      </c>
      <c r="AV110" s="922"/>
      <c r="AW110" s="922"/>
      <c r="AX110" s="922"/>
      <c r="AY110" s="922"/>
      <c r="AZ110" s="844" t="s">
        <v>
419</v>
      </c>
      <c r="BA110" s="790"/>
      <c r="BB110" s="790"/>
      <c r="BC110" s="790"/>
      <c r="BD110" s="790"/>
      <c r="BE110" s="790"/>
      <c r="BF110" s="790"/>
      <c r="BG110" s="790"/>
      <c r="BH110" s="790"/>
      <c r="BI110" s="790"/>
      <c r="BJ110" s="790"/>
      <c r="BK110" s="790"/>
      <c r="BL110" s="790"/>
      <c r="BM110" s="790"/>
      <c r="BN110" s="790"/>
      <c r="BO110" s="790"/>
      <c r="BP110" s="791"/>
      <c r="BQ110" s="845">
        <v>
1247879518</v>
      </c>
      <c r="BR110" s="827"/>
      <c r="BS110" s="827"/>
      <c r="BT110" s="827"/>
      <c r="BU110" s="827"/>
      <c r="BV110" s="827">
        <v>
1278392684</v>
      </c>
      <c r="BW110" s="827"/>
      <c r="BX110" s="827"/>
      <c r="BY110" s="827"/>
      <c r="BZ110" s="827"/>
      <c r="CA110" s="827">
        <v>
1299416399</v>
      </c>
      <c r="CB110" s="827"/>
      <c r="CC110" s="827"/>
      <c r="CD110" s="827"/>
      <c r="CE110" s="827"/>
      <c r="CF110" s="854">
        <v>
347.7</v>
      </c>
      <c r="CG110" s="855"/>
      <c r="CH110" s="855"/>
      <c r="CI110" s="855"/>
      <c r="CJ110" s="855"/>
      <c r="CK110" s="917" t="s">
        <v>
420</v>
      </c>
      <c r="CL110" s="801"/>
      <c r="CM110" s="878" t="s">
        <v>
421</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
398</v>
      </c>
      <c r="DH110" s="827"/>
      <c r="DI110" s="827"/>
      <c r="DJ110" s="827"/>
      <c r="DK110" s="827"/>
      <c r="DL110" s="827" t="s">
        <v>
398</v>
      </c>
      <c r="DM110" s="827"/>
      <c r="DN110" s="827"/>
      <c r="DO110" s="827"/>
      <c r="DP110" s="827"/>
      <c r="DQ110" s="827" t="s">
        <v>
398</v>
      </c>
      <c r="DR110" s="827"/>
      <c r="DS110" s="827"/>
      <c r="DT110" s="827"/>
      <c r="DU110" s="827"/>
      <c r="DV110" s="828" t="s">
        <v>
138</v>
      </c>
      <c r="DW110" s="828"/>
      <c r="DX110" s="828"/>
      <c r="DY110" s="828"/>
      <c r="DZ110" s="829"/>
    </row>
    <row r="111" spans="1:131" s="234" customFormat="1" ht="26.25" customHeight="1" x14ac:dyDescent="0.2">
      <c r="A111" s="756" t="s">
        <v>
422</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
398</v>
      </c>
      <c r="AB111" s="911"/>
      <c r="AC111" s="911"/>
      <c r="AD111" s="911"/>
      <c r="AE111" s="912"/>
      <c r="AF111" s="913" t="s">
        <v>
398</v>
      </c>
      <c r="AG111" s="911"/>
      <c r="AH111" s="911"/>
      <c r="AI111" s="911"/>
      <c r="AJ111" s="912"/>
      <c r="AK111" s="913" t="s">
        <v>
398</v>
      </c>
      <c r="AL111" s="911"/>
      <c r="AM111" s="911"/>
      <c r="AN111" s="911"/>
      <c r="AO111" s="912"/>
      <c r="AP111" s="914" t="s">
        <v>
398</v>
      </c>
      <c r="AQ111" s="915"/>
      <c r="AR111" s="915"/>
      <c r="AS111" s="915"/>
      <c r="AT111" s="916"/>
      <c r="AU111" s="923"/>
      <c r="AV111" s="924"/>
      <c r="AW111" s="924"/>
      <c r="AX111" s="924"/>
      <c r="AY111" s="924"/>
      <c r="AZ111" s="797" t="s">
        <v>
423</v>
      </c>
      <c r="BA111" s="732"/>
      <c r="BB111" s="732"/>
      <c r="BC111" s="732"/>
      <c r="BD111" s="732"/>
      <c r="BE111" s="732"/>
      <c r="BF111" s="732"/>
      <c r="BG111" s="732"/>
      <c r="BH111" s="732"/>
      <c r="BI111" s="732"/>
      <c r="BJ111" s="732"/>
      <c r="BK111" s="732"/>
      <c r="BL111" s="732"/>
      <c r="BM111" s="732"/>
      <c r="BN111" s="732"/>
      <c r="BO111" s="732"/>
      <c r="BP111" s="733"/>
      <c r="BQ111" s="798">
        <v>
9320700</v>
      </c>
      <c r="BR111" s="799"/>
      <c r="BS111" s="799"/>
      <c r="BT111" s="799"/>
      <c r="BU111" s="799"/>
      <c r="BV111" s="799">
        <v>
6729012</v>
      </c>
      <c r="BW111" s="799"/>
      <c r="BX111" s="799"/>
      <c r="BY111" s="799"/>
      <c r="BZ111" s="799"/>
      <c r="CA111" s="799">
        <v>
4180935</v>
      </c>
      <c r="CB111" s="799"/>
      <c r="CC111" s="799"/>
      <c r="CD111" s="799"/>
      <c r="CE111" s="799"/>
      <c r="CF111" s="863">
        <v>
1.1000000000000001</v>
      </c>
      <c r="CG111" s="864"/>
      <c r="CH111" s="864"/>
      <c r="CI111" s="864"/>
      <c r="CJ111" s="864"/>
      <c r="CK111" s="918"/>
      <c r="CL111" s="803"/>
      <c r="CM111" s="806" t="s">
        <v>
424</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
398</v>
      </c>
      <c r="DH111" s="799"/>
      <c r="DI111" s="799"/>
      <c r="DJ111" s="799"/>
      <c r="DK111" s="799"/>
      <c r="DL111" s="799" t="s">
        <v>
425</v>
      </c>
      <c r="DM111" s="799"/>
      <c r="DN111" s="799"/>
      <c r="DO111" s="799"/>
      <c r="DP111" s="799"/>
      <c r="DQ111" s="799" t="s">
        <v>
425</v>
      </c>
      <c r="DR111" s="799"/>
      <c r="DS111" s="799"/>
      <c r="DT111" s="799"/>
      <c r="DU111" s="799"/>
      <c r="DV111" s="776" t="s">
        <v>
425</v>
      </c>
      <c r="DW111" s="776"/>
      <c r="DX111" s="776"/>
      <c r="DY111" s="776"/>
      <c r="DZ111" s="777"/>
    </row>
    <row r="112" spans="1:131" s="234" customFormat="1" ht="26.25" customHeight="1" x14ac:dyDescent="0.2">
      <c r="A112" s="903" t="s">
        <v>
426</v>
      </c>
      <c r="B112" s="904"/>
      <c r="C112" s="732" t="s">
        <v>
427</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
12066577</v>
      </c>
      <c r="AB112" s="762"/>
      <c r="AC112" s="762"/>
      <c r="AD112" s="762"/>
      <c r="AE112" s="763"/>
      <c r="AF112" s="764">
        <v>
13333213</v>
      </c>
      <c r="AG112" s="762"/>
      <c r="AH112" s="762"/>
      <c r="AI112" s="762"/>
      <c r="AJ112" s="763"/>
      <c r="AK112" s="764">
        <v>
14599850</v>
      </c>
      <c r="AL112" s="762"/>
      <c r="AM112" s="762"/>
      <c r="AN112" s="762"/>
      <c r="AO112" s="763"/>
      <c r="AP112" s="809">
        <v>
3.9</v>
      </c>
      <c r="AQ112" s="810"/>
      <c r="AR112" s="810"/>
      <c r="AS112" s="810"/>
      <c r="AT112" s="811"/>
      <c r="AU112" s="923"/>
      <c r="AV112" s="924"/>
      <c r="AW112" s="924"/>
      <c r="AX112" s="924"/>
      <c r="AY112" s="924"/>
      <c r="AZ112" s="797" t="s">
        <v>
428</v>
      </c>
      <c r="BA112" s="732"/>
      <c r="BB112" s="732"/>
      <c r="BC112" s="732"/>
      <c r="BD112" s="732"/>
      <c r="BE112" s="732"/>
      <c r="BF112" s="732"/>
      <c r="BG112" s="732"/>
      <c r="BH112" s="732"/>
      <c r="BI112" s="732"/>
      <c r="BJ112" s="732"/>
      <c r="BK112" s="732"/>
      <c r="BL112" s="732"/>
      <c r="BM112" s="732"/>
      <c r="BN112" s="732"/>
      <c r="BO112" s="732"/>
      <c r="BP112" s="733"/>
      <c r="BQ112" s="798">
        <v>
22524090</v>
      </c>
      <c r="BR112" s="799"/>
      <c r="BS112" s="799"/>
      <c r="BT112" s="799"/>
      <c r="BU112" s="799"/>
      <c r="BV112" s="799">
        <v>
21248790</v>
      </c>
      <c r="BW112" s="799"/>
      <c r="BX112" s="799"/>
      <c r="BY112" s="799"/>
      <c r="BZ112" s="799"/>
      <c r="CA112" s="799">
        <v>
19635603</v>
      </c>
      <c r="CB112" s="799"/>
      <c r="CC112" s="799"/>
      <c r="CD112" s="799"/>
      <c r="CE112" s="799"/>
      <c r="CF112" s="863">
        <v>
5.3</v>
      </c>
      <c r="CG112" s="864"/>
      <c r="CH112" s="864"/>
      <c r="CI112" s="864"/>
      <c r="CJ112" s="864"/>
      <c r="CK112" s="918"/>
      <c r="CL112" s="803"/>
      <c r="CM112" s="806" t="s">
        <v>
429</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
425</v>
      </c>
      <c r="DH112" s="799"/>
      <c r="DI112" s="799"/>
      <c r="DJ112" s="799"/>
      <c r="DK112" s="799"/>
      <c r="DL112" s="799" t="s">
        <v>
425</v>
      </c>
      <c r="DM112" s="799"/>
      <c r="DN112" s="799"/>
      <c r="DO112" s="799"/>
      <c r="DP112" s="799"/>
      <c r="DQ112" s="799" t="s">
        <v>
425</v>
      </c>
      <c r="DR112" s="799"/>
      <c r="DS112" s="799"/>
      <c r="DT112" s="799"/>
      <c r="DU112" s="799"/>
      <c r="DV112" s="776" t="s">
        <v>
425</v>
      </c>
      <c r="DW112" s="776"/>
      <c r="DX112" s="776"/>
      <c r="DY112" s="776"/>
      <c r="DZ112" s="777"/>
    </row>
    <row r="113" spans="1:130" s="234" customFormat="1" ht="26.25" customHeight="1" x14ac:dyDescent="0.2">
      <c r="A113" s="905"/>
      <c r="B113" s="906"/>
      <c r="C113" s="732" t="s">
        <v>
430</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
2564173</v>
      </c>
      <c r="AB113" s="762"/>
      <c r="AC113" s="762"/>
      <c r="AD113" s="762"/>
      <c r="AE113" s="763"/>
      <c r="AF113" s="764">
        <v>
2624290</v>
      </c>
      <c r="AG113" s="762"/>
      <c r="AH113" s="762"/>
      <c r="AI113" s="762"/>
      <c r="AJ113" s="763"/>
      <c r="AK113" s="764">
        <v>
2675225</v>
      </c>
      <c r="AL113" s="762"/>
      <c r="AM113" s="762"/>
      <c r="AN113" s="762"/>
      <c r="AO113" s="763"/>
      <c r="AP113" s="809">
        <v>
0.7</v>
      </c>
      <c r="AQ113" s="810"/>
      <c r="AR113" s="810"/>
      <c r="AS113" s="810"/>
      <c r="AT113" s="811"/>
      <c r="AU113" s="923"/>
      <c r="AV113" s="924"/>
      <c r="AW113" s="924"/>
      <c r="AX113" s="924"/>
      <c r="AY113" s="924"/>
      <c r="AZ113" s="797" t="s">
        <v>
431</v>
      </c>
      <c r="BA113" s="732"/>
      <c r="BB113" s="732"/>
      <c r="BC113" s="732"/>
      <c r="BD113" s="732"/>
      <c r="BE113" s="732"/>
      <c r="BF113" s="732"/>
      <c r="BG113" s="732"/>
      <c r="BH113" s="732"/>
      <c r="BI113" s="732"/>
      <c r="BJ113" s="732"/>
      <c r="BK113" s="732"/>
      <c r="BL113" s="732"/>
      <c r="BM113" s="732"/>
      <c r="BN113" s="732"/>
      <c r="BO113" s="732"/>
      <c r="BP113" s="733"/>
      <c r="BQ113" s="798" t="s">
        <v>
425</v>
      </c>
      <c r="BR113" s="799"/>
      <c r="BS113" s="799"/>
      <c r="BT113" s="799"/>
      <c r="BU113" s="799"/>
      <c r="BV113" s="799" t="s">
        <v>
425</v>
      </c>
      <c r="BW113" s="799"/>
      <c r="BX113" s="799"/>
      <c r="BY113" s="799"/>
      <c r="BZ113" s="799"/>
      <c r="CA113" s="799" t="s">
        <v>
425</v>
      </c>
      <c r="CB113" s="799"/>
      <c r="CC113" s="799"/>
      <c r="CD113" s="799"/>
      <c r="CE113" s="799"/>
      <c r="CF113" s="863" t="s">
        <v>
425</v>
      </c>
      <c r="CG113" s="864"/>
      <c r="CH113" s="864"/>
      <c r="CI113" s="864"/>
      <c r="CJ113" s="864"/>
      <c r="CK113" s="918"/>
      <c r="CL113" s="803"/>
      <c r="CM113" s="806" t="s">
        <v>
432</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
9320700</v>
      </c>
      <c r="DH113" s="799"/>
      <c r="DI113" s="799"/>
      <c r="DJ113" s="799"/>
      <c r="DK113" s="799"/>
      <c r="DL113" s="799">
        <v>
6729012</v>
      </c>
      <c r="DM113" s="799"/>
      <c r="DN113" s="799"/>
      <c r="DO113" s="799"/>
      <c r="DP113" s="799"/>
      <c r="DQ113" s="799">
        <v>
4180935</v>
      </c>
      <c r="DR113" s="799"/>
      <c r="DS113" s="799"/>
      <c r="DT113" s="799"/>
      <c r="DU113" s="799"/>
      <c r="DV113" s="776">
        <v>
1.1000000000000001</v>
      </c>
      <c r="DW113" s="776"/>
      <c r="DX113" s="776"/>
      <c r="DY113" s="776"/>
      <c r="DZ113" s="777"/>
    </row>
    <row r="114" spans="1:130" s="234" customFormat="1" ht="26.25" customHeight="1" x14ac:dyDescent="0.2">
      <c r="A114" s="905"/>
      <c r="B114" s="906"/>
      <c r="C114" s="732" t="s">
        <v>
433</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
425</v>
      </c>
      <c r="AB114" s="762"/>
      <c r="AC114" s="762"/>
      <c r="AD114" s="762"/>
      <c r="AE114" s="763"/>
      <c r="AF114" s="764" t="s">
        <v>
425</v>
      </c>
      <c r="AG114" s="762"/>
      <c r="AH114" s="762"/>
      <c r="AI114" s="762"/>
      <c r="AJ114" s="763"/>
      <c r="AK114" s="764" t="s">
        <v>
425</v>
      </c>
      <c r="AL114" s="762"/>
      <c r="AM114" s="762"/>
      <c r="AN114" s="762"/>
      <c r="AO114" s="763"/>
      <c r="AP114" s="809" t="s">
        <v>
425</v>
      </c>
      <c r="AQ114" s="810"/>
      <c r="AR114" s="810"/>
      <c r="AS114" s="810"/>
      <c r="AT114" s="811"/>
      <c r="AU114" s="923"/>
      <c r="AV114" s="924"/>
      <c r="AW114" s="924"/>
      <c r="AX114" s="924"/>
      <c r="AY114" s="924"/>
      <c r="AZ114" s="797" t="s">
        <v>
434</v>
      </c>
      <c r="BA114" s="732"/>
      <c r="BB114" s="732"/>
      <c r="BC114" s="732"/>
      <c r="BD114" s="732"/>
      <c r="BE114" s="732"/>
      <c r="BF114" s="732"/>
      <c r="BG114" s="732"/>
      <c r="BH114" s="732"/>
      <c r="BI114" s="732"/>
      <c r="BJ114" s="732"/>
      <c r="BK114" s="732"/>
      <c r="BL114" s="732"/>
      <c r="BM114" s="732"/>
      <c r="BN114" s="732"/>
      <c r="BO114" s="732"/>
      <c r="BP114" s="733"/>
      <c r="BQ114" s="798">
        <v>
209020111</v>
      </c>
      <c r="BR114" s="799"/>
      <c r="BS114" s="799"/>
      <c r="BT114" s="799"/>
      <c r="BU114" s="799"/>
      <c r="BV114" s="799">
        <v>
197116657</v>
      </c>
      <c r="BW114" s="799"/>
      <c r="BX114" s="799"/>
      <c r="BY114" s="799"/>
      <c r="BZ114" s="799"/>
      <c r="CA114" s="799">
        <v>
189909752</v>
      </c>
      <c r="CB114" s="799"/>
      <c r="CC114" s="799"/>
      <c r="CD114" s="799"/>
      <c r="CE114" s="799"/>
      <c r="CF114" s="863">
        <v>
50.8</v>
      </c>
      <c r="CG114" s="864"/>
      <c r="CH114" s="864"/>
      <c r="CI114" s="864"/>
      <c r="CJ114" s="864"/>
      <c r="CK114" s="918"/>
      <c r="CL114" s="803"/>
      <c r="CM114" s="806" t="s">
        <v>
435</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
425</v>
      </c>
      <c r="DH114" s="799"/>
      <c r="DI114" s="799"/>
      <c r="DJ114" s="799"/>
      <c r="DK114" s="799"/>
      <c r="DL114" s="799" t="s">
        <v>
425</v>
      </c>
      <c r="DM114" s="799"/>
      <c r="DN114" s="799"/>
      <c r="DO114" s="799"/>
      <c r="DP114" s="799"/>
      <c r="DQ114" s="799" t="s">
        <v>
425</v>
      </c>
      <c r="DR114" s="799"/>
      <c r="DS114" s="799"/>
      <c r="DT114" s="799"/>
      <c r="DU114" s="799"/>
      <c r="DV114" s="776" t="s">
        <v>
425</v>
      </c>
      <c r="DW114" s="776"/>
      <c r="DX114" s="776"/>
      <c r="DY114" s="776"/>
      <c r="DZ114" s="777"/>
    </row>
    <row r="115" spans="1:130" s="234" customFormat="1" ht="26.25" customHeight="1" x14ac:dyDescent="0.2">
      <c r="A115" s="905"/>
      <c r="B115" s="906"/>
      <c r="C115" s="732" t="s">
        <v>
436</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
1810676</v>
      </c>
      <c r="AB115" s="762"/>
      <c r="AC115" s="762"/>
      <c r="AD115" s="762"/>
      <c r="AE115" s="763"/>
      <c r="AF115" s="764">
        <v>
1804411</v>
      </c>
      <c r="AG115" s="762"/>
      <c r="AH115" s="762"/>
      <c r="AI115" s="762"/>
      <c r="AJ115" s="763"/>
      <c r="AK115" s="764">
        <v>
1802412</v>
      </c>
      <c r="AL115" s="762"/>
      <c r="AM115" s="762"/>
      <c r="AN115" s="762"/>
      <c r="AO115" s="763"/>
      <c r="AP115" s="809">
        <v>
0.5</v>
      </c>
      <c r="AQ115" s="810"/>
      <c r="AR115" s="810"/>
      <c r="AS115" s="810"/>
      <c r="AT115" s="811"/>
      <c r="AU115" s="923"/>
      <c r="AV115" s="924"/>
      <c r="AW115" s="924"/>
      <c r="AX115" s="924"/>
      <c r="AY115" s="924"/>
      <c r="AZ115" s="797" t="s">
        <v>
437</v>
      </c>
      <c r="BA115" s="732"/>
      <c r="BB115" s="732"/>
      <c r="BC115" s="732"/>
      <c r="BD115" s="732"/>
      <c r="BE115" s="732"/>
      <c r="BF115" s="732"/>
      <c r="BG115" s="732"/>
      <c r="BH115" s="732"/>
      <c r="BI115" s="732"/>
      <c r="BJ115" s="732"/>
      <c r="BK115" s="732"/>
      <c r="BL115" s="732"/>
      <c r="BM115" s="732"/>
      <c r="BN115" s="732"/>
      <c r="BO115" s="732"/>
      <c r="BP115" s="733"/>
      <c r="BQ115" s="798">
        <v>
1149830</v>
      </c>
      <c r="BR115" s="799"/>
      <c r="BS115" s="799"/>
      <c r="BT115" s="799"/>
      <c r="BU115" s="799"/>
      <c r="BV115" s="799">
        <v>
903809</v>
      </c>
      <c r="BW115" s="799"/>
      <c r="BX115" s="799"/>
      <c r="BY115" s="799"/>
      <c r="BZ115" s="799"/>
      <c r="CA115" s="799">
        <v>
773168</v>
      </c>
      <c r="CB115" s="799"/>
      <c r="CC115" s="799"/>
      <c r="CD115" s="799"/>
      <c r="CE115" s="799"/>
      <c r="CF115" s="863">
        <v>
0.2</v>
      </c>
      <c r="CG115" s="864"/>
      <c r="CH115" s="864"/>
      <c r="CI115" s="864"/>
      <c r="CJ115" s="864"/>
      <c r="CK115" s="918"/>
      <c r="CL115" s="803"/>
      <c r="CM115" s="797" t="s">
        <v>
438</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
425</v>
      </c>
      <c r="DH115" s="799"/>
      <c r="DI115" s="799"/>
      <c r="DJ115" s="799"/>
      <c r="DK115" s="799"/>
      <c r="DL115" s="799" t="s">
        <v>
425</v>
      </c>
      <c r="DM115" s="799"/>
      <c r="DN115" s="799"/>
      <c r="DO115" s="799"/>
      <c r="DP115" s="799"/>
      <c r="DQ115" s="799" t="s">
        <v>
425</v>
      </c>
      <c r="DR115" s="799"/>
      <c r="DS115" s="799"/>
      <c r="DT115" s="799"/>
      <c r="DU115" s="799"/>
      <c r="DV115" s="776" t="s">
        <v>
425</v>
      </c>
      <c r="DW115" s="776"/>
      <c r="DX115" s="776"/>
      <c r="DY115" s="776"/>
      <c r="DZ115" s="777"/>
    </row>
    <row r="116" spans="1:130" s="234" customFormat="1" ht="26.25" customHeight="1" x14ac:dyDescent="0.2">
      <c r="A116" s="907"/>
      <c r="B116" s="908"/>
      <c r="C116" s="868" t="s">
        <v>
439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
1860</v>
      </c>
      <c r="AB116" s="762"/>
      <c r="AC116" s="762"/>
      <c r="AD116" s="762"/>
      <c r="AE116" s="763"/>
      <c r="AF116" s="764">
        <v>
1129</v>
      </c>
      <c r="AG116" s="762"/>
      <c r="AH116" s="762"/>
      <c r="AI116" s="762"/>
      <c r="AJ116" s="763"/>
      <c r="AK116" s="764">
        <v>
979</v>
      </c>
      <c r="AL116" s="762"/>
      <c r="AM116" s="762"/>
      <c r="AN116" s="762"/>
      <c r="AO116" s="763"/>
      <c r="AP116" s="809">
        <v>
0</v>
      </c>
      <c r="AQ116" s="810"/>
      <c r="AR116" s="810"/>
      <c r="AS116" s="810"/>
      <c r="AT116" s="811"/>
      <c r="AU116" s="923"/>
      <c r="AV116" s="924"/>
      <c r="AW116" s="924"/>
      <c r="AX116" s="924"/>
      <c r="AY116" s="924"/>
      <c r="AZ116" s="851" t="s">
        <v>
440</v>
      </c>
      <c r="BA116" s="852"/>
      <c r="BB116" s="852"/>
      <c r="BC116" s="852"/>
      <c r="BD116" s="852"/>
      <c r="BE116" s="852"/>
      <c r="BF116" s="852"/>
      <c r="BG116" s="852"/>
      <c r="BH116" s="852"/>
      <c r="BI116" s="852"/>
      <c r="BJ116" s="852"/>
      <c r="BK116" s="852"/>
      <c r="BL116" s="852"/>
      <c r="BM116" s="852"/>
      <c r="BN116" s="852"/>
      <c r="BO116" s="852"/>
      <c r="BP116" s="853"/>
      <c r="BQ116" s="798" t="s">
        <v>
425</v>
      </c>
      <c r="BR116" s="799"/>
      <c r="BS116" s="799"/>
      <c r="BT116" s="799"/>
      <c r="BU116" s="799"/>
      <c r="BV116" s="799" t="s">
        <v>
425</v>
      </c>
      <c r="BW116" s="799"/>
      <c r="BX116" s="799"/>
      <c r="BY116" s="799"/>
      <c r="BZ116" s="799"/>
      <c r="CA116" s="799" t="s">
        <v>
425</v>
      </c>
      <c r="CB116" s="799"/>
      <c r="CC116" s="799"/>
      <c r="CD116" s="799"/>
      <c r="CE116" s="799"/>
      <c r="CF116" s="863" t="s">
        <v>
425</v>
      </c>
      <c r="CG116" s="864"/>
      <c r="CH116" s="864"/>
      <c r="CI116" s="864"/>
      <c r="CJ116" s="864"/>
      <c r="CK116" s="918"/>
      <c r="CL116" s="803"/>
      <c r="CM116" s="806" t="s">
        <v>
441</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
425</v>
      </c>
      <c r="DH116" s="799"/>
      <c r="DI116" s="799"/>
      <c r="DJ116" s="799"/>
      <c r="DK116" s="799"/>
      <c r="DL116" s="799" t="s">
        <v>
425</v>
      </c>
      <c r="DM116" s="799"/>
      <c r="DN116" s="799"/>
      <c r="DO116" s="799"/>
      <c r="DP116" s="799"/>
      <c r="DQ116" s="799" t="s">
        <v>
425</v>
      </c>
      <c r="DR116" s="799"/>
      <c r="DS116" s="799"/>
      <c r="DT116" s="799"/>
      <c r="DU116" s="799"/>
      <c r="DV116" s="776" t="s">
        <v>
425</v>
      </c>
      <c r="DW116" s="776"/>
      <c r="DX116" s="776"/>
      <c r="DY116" s="776"/>
      <c r="DZ116" s="777"/>
    </row>
    <row r="117" spans="1:130" s="234" customFormat="1" ht="26.25" customHeight="1" x14ac:dyDescent="0.2">
      <c r="A117" s="888" t="s">
        <v>
156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
442</v>
      </c>
      <c r="Z117" s="890"/>
      <c r="AA117" s="895">
        <v>
108570188</v>
      </c>
      <c r="AB117" s="896"/>
      <c r="AC117" s="896"/>
      <c r="AD117" s="896"/>
      <c r="AE117" s="897"/>
      <c r="AF117" s="898">
        <v>
109814454</v>
      </c>
      <c r="AG117" s="896"/>
      <c r="AH117" s="896"/>
      <c r="AI117" s="896"/>
      <c r="AJ117" s="897"/>
      <c r="AK117" s="898">
        <v>
106951685</v>
      </c>
      <c r="AL117" s="896"/>
      <c r="AM117" s="896"/>
      <c r="AN117" s="896"/>
      <c r="AO117" s="897"/>
      <c r="AP117" s="899"/>
      <c r="AQ117" s="900"/>
      <c r="AR117" s="900"/>
      <c r="AS117" s="900"/>
      <c r="AT117" s="901"/>
      <c r="AU117" s="923"/>
      <c r="AV117" s="924"/>
      <c r="AW117" s="924"/>
      <c r="AX117" s="924"/>
      <c r="AY117" s="924"/>
      <c r="AZ117" s="797" t="s">
        <v>
443</v>
      </c>
      <c r="BA117" s="732"/>
      <c r="BB117" s="732"/>
      <c r="BC117" s="732"/>
      <c r="BD117" s="732"/>
      <c r="BE117" s="732"/>
      <c r="BF117" s="732"/>
      <c r="BG117" s="732"/>
      <c r="BH117" s="732"/>
      <c r="BI117" s="732"/>
      <c r="BJ117" s="732"/>
      <c r="BK117" s="732"/>
      <c r="BL117" s="732"/>
      <c r="BM117" s="732"/>
      <c r="BN117" s="732"/>
      <c r="BO117" s="732"/>
      <c r="BP117" s="733"/>
      <c r="BQ117" s="798" t="s">
        <v>
138</v>
      </c>
      <c r="BR117" s="799"/>
      <c r="BS117" s="799"/>
      <c r="BT117" s="799"/>
      <c r="BU117" s="799"/>
      <c r="BV117" s="799" t="s">
        <v>
444</v>
      </c>
      <c r="BW117" s="799"/>
      <c r="BX117" s="799"/>
      <c r="BY117" s="799"/>
      <c r="BZ117" s="799"/>
      <c r="CA117" s="799" t="s">
        <v>
445</v>
      </c>
      <c r="CB117" s="799"/>
      <c r="CC117" s="799"/>
      <c r="CD117" s="799"/>
      <c r="CE117" s="799"/>
      <c r="CF117" s="863" t="s">
        <v>
445</v>
      </c>
      <c r="CG117" s="864"/>
      <c r="CH117" s="864"/>
      <c r="CI117" s="864"/>
      <c r="CJ117" s="864"/>
      <c r="CK117" s="918"/>
      <c r="CL117" s="803"/>
      <c r="CM117" s="806" t="s">
        <v>
446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
445</v>
      </c>
      <c r="DH117" s="799"/>
      <c r="DI117" s="799"/>
      <c r="DJ117" s="799"/>
      <c r="DK117" s="799"/>
      <c r="DL117" s="799" t="s">
        <v>
445</v>
      </c>
      <c r="DM117" s="799"/>
      <c r="DN117" s="799"/>
      <c r="DO117" s="799"/>
      <c r="DP117" s="799"/>
      <c r="DQ117" s="799" t="s">
        <v>
447</v>
      </c>
      <c r="DR117" s="799"/>
      <c r="DS117" s="799"/>
      <c r="DT117" s="799"/>
      <c r="DU117" s="799"/>
      <c r="DV117" s="776" t="s">
        <v>
445</v>
      </c>
      <c r="DW117" s="776"/>
      <c r="DX117" s="776"/>
      <c r="DY117" s="776"/>
      <c r="DZ117" s="777"/>
    </row>
    <row r="118" spans="1:130" s="234" customFormat="1" ht="26.25" customHeight="1" x14ac:dyDescent="0.2">
      <c r="A118" s="888" t="s">
        <v>
417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
415</v>
      </c>
      <c r="AB118" s="889"/>
      <c r="AC118" s="889"/>
      <c r="AD118" s="889"/>
      <c r="AE118" s="890"/>
      <c r="AF118" s="891" t="s">
        <v>
296</v>
      </c>
      <c r="AG118" s="889"/>
      <c r="AH118" s="889"/>
      <c r="AI118" s="889"/>
      <c r="AJ118" s="890"/>
      <c r="AK118" s="891" t="s">
        <v>
295</v>
      </c>
      <c r="AL118" s="889"/>
      <c r="AM118" s="889"/>
      <c r="AN118" s="889"/>
      <c r="AO118" s="890"/>
      <c r="AP118" s="892" t="s">
        <v>
416</v>
      </c>
      <c r="AQ118" s="893"/>
      <c r="AR118" s="893"/>
      <c r="AS118" s="893"/>
      <c r="AT118" s="894"/>
      <c r="AU118" s="923"/>
      <c r="AV118" s="924"/>
      <c r="AW118" s="924"/>
      <c r="AX118" s="924"/>
      <c r="AY118" s="924"/>
      <c r="AZ118" s="867" t="s">
        <v>
448</v>
      </c>
      <c r="BA118" s="868"/>
      <c r="BB118" s="868"/>
      <c r="BC118" s="868"/>
      <c r="BD118" s="868"/>
      <c r="BE118" s="868"/>
      <c r="BF118" s="868"/>
      <c r="BG118" s="868"/>
      <c r="BH118" s="868"/>
      <c r="BI118" s="868"/>
      <c r="BJ118" s="868"/>
      <c r="BK118" s="868"/>
      <c r="BL118" s="868"/>
      <c r="BM118" s="868"/>
      <c r="BN118" s="868"/>
      <c r="BO118" s="868"/>
      <c r="BP118" s="869"/>
      <c r="BQ118" s="850" t="s">
        <v>
445</v>
      </c>
      <c r="BR118" s="830"/>
      <c r="BS118" s="830"/>
      <c r="BT118" s="830"/>
      <c r="BU118" s="830"/>
      <c r="BV118" s="830" t="s">
        <v>
444</v>
      </c>
      <c r="BW118" s="830"/>
      <c r="BX118" s="830"/>
      <c r="BY118" s="830"/>
      <c r="BZ118" s="830"/>
      <c r="CA118" s="830" t="s">
        <v>
444</v>
      </c>
      <c r="CB118" s="830"/>
      <c r="CC118" s="830"/>
      <c r="CD118" s="830"/>
      <c r="CE118" s="830"/>
      <c r="CF118" s="863" t="s">
        <v>
445</v>
      </c>
      <c r="CG118" s="864"/>
      <c r="CH118" s="864"/>
      <c r="CI118" s="864"/>
      <c r="CJ118" s="864"/>
      <c r="CK118" s="918"/>
      <c r="CL118" s="803"/>
      <c r="CM118" s="806" t="s">
        <v>
449</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
138</v>
      </c>
      <c r="DH118" s="799"/>
      <c r="DI118" s="799"/>
      <c r="DJ118" s="799"/>
      <c r="DK118" s="799"/>
      <c r="DL118" s="799" t="s">
        <v>
138</v>
      </c>
      <c r="DM118" s="799"/>
      <c r="DN118" s="799"/>
      <c r="DO118" s="799"/>
      <c r="DP118" s="799"/>
      <c r="DQ118" s="799" t="s">
        <v>
445</v>
      </c>
      <c r="DR118" s="799"/>
      <c r="DS118" s="799"/>
      <c r="DT118" s="799"/>
      <c r="DU118" s="799"/>
      <c r="DV118" s="776" t="s">
        <v>
138</v>
      </c>
      <c r="DW118" s="776"/>
      <c r="DX118" s="776"/>
      <c r="DY118" s="776"/>
      <c r="DZ118" s="777"/>
    </row>
    <row r="119" spans="1:130" s="234" customFormat="1" ht="26.25" customHeight="1" x14ac:dyDescent="0.2">
      <c r="A119" s="800" t="s">
        <v>
420</v>
      </c>
      <c r="B119" s="801"/>
      <c r="C119" s="878" t="s">
        <v>
421</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
445</v>
      </c>
      <c r="AB119" s="882"/>
      <c r="AC119" s="882"/>
      <c r="AD119" s="882"/>
      <c r="AE119" s="883"/>
      <c r="AF119" s="884" t="s">
        <v>
447</v>
      </c>
      <c r="AG119" s="882"/>
      <c r="AH119" s="882"/>
      <c r="AI119" s="882"/>
      <c r="AJ119" s="883"/>
      <c r="AK119" s="884" t="s">
        <v>
447</v>
      </c>
      <c r="AL119" s="882"/>
      <c r="AM119" s="882"/>
      <c r="AN119" s="882"/>
      <c r="AO119" s="883"/>
      <c r="AP119" s="885" t="s">
        <v>
445</v>
      </c>
      <c r="AQ119" s="886"/>
      <c r="AR119" s="886"/>
      <c r="AS119" s="886"/>
      <c r="AT119" s="887"/>
      <c r="AU119" s="925"/>
      <c r="AV119" s="926"/>
      <c r="AW119" s="926"/>
      <c r="AX119" s="926"/>
      <c r="AY119" s="926"/>
      <c r="AZ119" s="265" t="s">
        <v>
156</v>
      </c>
      <c r="BA119" s="265"/>
      <c r="BB119" s="265"/>
      <c r="BC119" s="265"/>
      <c r="BD119" s="265"/>
      <c r="BE119" s="265"/>
      <c r="BF119" s="265"/>
      <c r="BG119" s="265"/>
      <c r="BH119" s="265"/>
      <c r="BI119" s="265"/>
      <c r="BJ119" s="265"/>
      <c r="BK119" s="265"/>
      <c r="BL119" s="265"/>
      <c r="BM119" s="265"/>
      <c r="BN119" s="265"/>
      <c r="BO119" s="865" t="s">
        <v>
450</v>
      </c>
      <c r="BP119" s="866"/>
      <c r="BQ119" s="850">
        <v>
1489894249</v>
      </c>
      <c r="BR119" s="830"/>
      <c r="BS119" s="830"/>
      <c r="BT119" s="830"/>
      <c r="BU119" s="830"/>
      <c r="BV119" s="830">
        <v>
1504390952</v>
      </c>
      <c r="BW119" s="830"/>
      <c r="BX119" s="830"/>
      <c r="BY119" s="830"/>
      <c r="BZ119" s="830"/>
      <c r="CA119" s="830">
        <v>
1513915857</v>
      </c>
      <c r="CB119" s="830"/>
      <c r="CC119" s="830"/>
      <c r="CD119" s="830"/>
      <c r="CE119" s="830"/>
      <c r="CF119" s="728"/>
      <c r="CG119" s="729"/>
      <c r="CH119" s="729"/>
      <c r="CI119" s="729"/>
      <c r="CJ119" s="819"/>
      <c r="CK119" s="919"/>
      <c r="CL119" s="805"/>
      <c r="CM119" s="823" t="s">
        <v>
451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
444</v>
      </c>
      <c r="DH119" s="799"/>
      <c r="DI119" s="799"/>
      <c r="DJ119" s="799"/>
      <c r="DK119" s="799"/>
      <c r="DL119" s="799" t="s">
        <v>
445</v>
      </c>
      <c r="DM119" s="799"/>
      <c r="DN119" s="799"/>
      <c r="DO119" s="799"/>
      <c r="DP119" s="799"/>
      <c r="DQ119" s="799" t="s">
        <v>
447</v>
      </c>
      <c r="DR119" s="799"/>
      <c r="DS119" s="799"/>
      <c r="DT119" s="799"/>
      <c r="DU119" s="799"/>
      <c r="DV119" s="776" t="s">
        <v>
138</v>
      </c>
      <c r="DW119" s="776"/>
      <c r="DX119" s="776"/>
      <c r="DY119" s="776"/>
      <c r="DZ119" s="777"/>
    </row>
    <row r="120" spans="1:130" s="234" customFormat="1" ht="26.25" customHeight="1" x14ac:dyDescent="0.2">
      <c r="A120" s="802"/>
      <c r="B120" s="803"/>
      <c r="C120" s="806" t="s">
        <v>
424</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
445</v>
      </c>
      <c r="AB120" s="762"/>
      <c r="AC120" s="762"/>
      <c r="AD120" s="762"/>
      <c r="AE120" s="763"/>
      <c r="AF120" s="764" t="s">
        <v>
445</v>
      </c>
      <c r="AG120" s="762"/>
      <c r="AH120" s="762"/>
      <c r="AI120" s="762"/>
      <c r="AJ120" s="763"/>
      <c r="AK120" s="764" t="s">
        <v>
445</v>
      </c>
      <c r="AL120" s="762"/>
      <c r="AM120" s="762"/>
      <c r="AN120" s="762"/>
      <c r="AO120" s="763"/>
      <c r="AP120" s="809" t="s">
        <v>
444</v>
      </c>
      <c r="AQ120" s="810"/>
      <c r="AR120" s="810"/>
      <c r="AS120" s="810"/>
      <c r="AT120" s="811"/>
      <c r="AU120" s="870" t="s">
        <v>
452</v>
      </c>
      <c r="AV120" s="871"/>
      <c r="AW120" s="871"/>
      <c r="AX120" s="871"/>
      <c r="AY120" s="872"/>
      <c r="AZ120" s="844" t="s">
        <v>
453</v>
      </c>
      <c r="BA120" s="790"/>
      <c r="BB120" s="790"/>
      <c r="BC120" s="790"/>
      <c r="BD120" s="790"/>
      <c r="BE120" s="790"/>
      <c r="BF120" s="790"/>
      <c r="BG120" s="790"/>
      <c r="BH120" s="790"/>
      <c r="BI120" s="790"/>
      <c r="BJ120" s="790"/>
      <c r="BK120" s="790"/>
      <c r="BL120" s="790"/>
      <c r="BM120" s="790"/>
      <c r="BN120" s="790"/>
      <c r="BO120" s="790"/>
      <c r="BP120" s="791"/>
      <c r="BQ120" s="845">
        <v>
60732192</v>
      </c>
      <c r="BR120" s="827"/>
      <c r="BS120" s="827"/>
      <c r="BT120" s="827"/>
      <c r="BU120" s="827"/>
      <c r="BV120" s="827">
        <v>
62359327</v>
      </c>
      <c r="BW120" s="827"/>
      <c r="BX120" s="827"/>
      <c r="BY120" s="827"/>
      <c r="BZ120" s="827"/>
      <c r="CA120" s="827">
        <v>
68534256</v>
      </c>
      <c r="CB120" s="827"/>
      <c r="CC120" s="827"/>
      <c r="CD120" s="827"/>
      <c r="CE120" s="827"/>
      <c r="CF120" s="854">
        <v>
18.3</v>
      </c>
      <c r="CG120" s="855"/>
      <c r="CH120" s="855"/>
      <c r="CI120" s="855"/>
      <c r="CJ120" s="855"/>
      <c r="CK120" s="856" t="s">
        <v>
454</v>
      </c>
      <c r="CL120" s="836"/>
      <c r="CM120" s="836"/>
      <c r="CN120" s="836"/>
      <c r="CO120" s="837"/>
      <c r="CP120" s="860" t="s">
        <v>
455</v>
      </c>
      <c r="CQ120" s="861"/>
      <c r="CR120" s="861"/>
      <c r="CS120" s="861"/>
      <c r="CT120" s="861"/>
      <c r="CU120" s="861"/>
      <c r="CV120" s="861"/>
      <c r="CW120" s="861"/>
      <c r="CX120" s="861"/>
      <c r="CY120" s="861"/>
      <c r="CZ120" s="861"/>
      <c r="DA120" s="861"/>
      <c r="DB120" s="861"/>
      <c r="DC120" s="861"/>
      <c r="DD120" s="861"/>
      <c r="DE120" s="861"/>
      <c r="DF120" s="862"/>
      <c r="DG120" s="845">
        <v>
12084263</v>
      </c>
      <c r="DH120" s="827"/>
      <c r="DI120" s="827"/>
      <c r="DJ120" s="827"/>
      <c r="DK120" s="827"/>
      <c r="DL120" s="827">
        <v>
11257000</v>
      </c>
      <c r="DM120" s="827"/>
      <c r="DN120" s="827"/>
      <c r="DO120" s="827"/>
      <c r="DP120" s="827"/>
      <c r="DQ120" s="827">
        <v>
10119800</v>
      </c>
      <c r="DR120" s="827"/>
      <c r="DS120" s="827"/>
      <c r="DT120" s="827"/>
      <c r="DU120" s="827"/>
      <c r="DV120" s="828">
        <v>
2.7</v>
      </c>
      <c r="DW120" s="828"/>
      <c r="DX120" s="828"/>
      <c r="DY120" s="828"/>
      <c r="DZ120" s="829"/>
    </row>
    <row r="121" spans="1:130" s="234" customFormat="1" ht="26.25" customHeight="1" x14ac:dyDescent="0.2">
      <c r="A121" s="802"/>
      <c r="B121" s="803"/>
      <c r="C121" s="851" t="s">
        <v>
456</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
1703021</v>
      </c>
      <c r="AB121" s="762"/>
      <c r="AC121" s="762"/>
      <c r="AD121" s="762"/>
      <c r="AE121" s="763"/>
      <c r="AF121" s="764">
        <v>
1703021</v>
      </c>
      <c r="AG121" s="762"/>
      <c r="AH121" s="762"/>
      <c r="AI121" s="762"/>
      <c r="AJ121" s="763"/>
      <c r="AK121" s="764">
        <v>
1703023</v>
      </c>
      <c r="AL121" s="762"/>
      <c r="AM121" s="762"/>
      <c r="AN121" s="762"/>
      <c r="AO121" s="763"/>
      <c r="AP121" s="809">
        <v>
0.5</v>
      </c>
      <c r="AQ121" s="810"/>
      <c r="AR121" s="810"/>
      <c r="AS121" s="810"/>
      <c r="AT121" s="811"/>
      <c r="AU121" s="873"/>
      <c r="AV121" s="874"/>
      <c r="AW121" s="874"/>
      <c r="AX121" s="874"/>
      <c r="AY121" s="875"/>
      <c r="AZ121" s="797" t="s">
        <v>
457</v>
      </c>
      <c r="BA121" s="732"/>
      <c r="BB121" s="732"/>
      <c r="BC121" s="732"/>
      <c r="BD121" s="732"/>
      <c r="BE121" s="732"/>
      <c r="BF121" s="732"/>
      <c r="BG121" s="732"/>
      <c r="BH121" s="732"/>
      <c r="BI121" s="732"/>
      <c r="BJ121" s="732"/>
      <c r="BK121" s="732"/>
      <c r="BL121" s="732"/>
      <c r="BM121" s="732"/>
      <c r="BN121" s="732"/>
      <c r="BO121" s="732"/>
      <c r="BP121" s="733"/>
      <c r="BQ121" s="798">
        <v>
16419514</v>
      </c>
      <c r="BR121" s="799"/>
      <c r="BS121" s="799"/>
      <c r="BT121" s="799"/>
      <c r="BU121" s="799"/>
      <c r="BV121" s="799">
        <v>
15286148</v>
      </c>
      <c r="BW121" s="799"/>
      <c r="BX121" s="799"/>
      <c r="BY121" s="799"/>
      <c r="BZ121" s="799"/>
      <c r="CA121" s="799">
        <v>
13619043</v>
      </c>
      <c r="CB121" s="799"/>
      <c r="CC121" s="799"/>
      <c r="CD121" s="799"/>
      <c r="CE121" s="799"/>
      <c r="CF121" s="863">
        <v>
3.6</v>
      </c>
      <c r="CG121" s="864"/>
      <c r="CH121" s="864"/>
      <c r="CI121" s="864"/>
      <c r="CJ121" s="864"/>
      <c r="CK121" s="857"/>
      <c r="CL121" s="839"/>
      <c r="CM121" s="839"/>
      <c r="CN121" s="839"/>
      <c r="CO121" s="840"/>
      <c r="CP121" s="820" t="s">
        <v>
458</v>
      </c>
      <c r="CQ121" s="821"/>
      <c r="CR121" s="821"/>
      <c r="CS121" s="821"/>
      <c r="CT121" s="821"/>
      <c r="CU121" s="821"/>
      <c r="CV121" s="821"/>
      <c r="CW121" s="821"/>
      <c r="CX121" s="821"/>
      <c r="CY121" s="821"/>
      <c r="CZ121" s="821"/>
      <c r="DA121" s="821"/>
      <c r="DB121" s="821"/>
      <c r="DC121" s="821"/>
      <c r="DD121" s="821"/>
      <c r="DE121" s="821"/>
      <c r="DF121" s="822"/>
      <c r="DG121" s="798">
        <v>
10439827</v>
      </c>
      <c r="DH121" s="799"/>
      <c r="DI121" s="799"/>
      <c r="DJ121" s="799"/>
      <c r="DK121" s="799"/>
      <c r="DL121" s="799">
        <v>
9991790</v>
      </c>
      <c r="DM121" s="799"/>
      <c r="DN121" s="799"/>
      <c r="DO121" s="799"/>
      <c r="DP121" s="799"/>
      <c r="DQ121" s="799">
        <v>
9515803</v>
      </c>
      <c r="DR121" s="799"/>
      <c r="DS121" s="799"/>
      <c r="DT121" s="799"/>
      <c r="DU121" s="799"/>
      <c r="DV121" s="776">
        <v>
2.5</v>
      </c>
      <c r="DW121" s="776"/>
      <c r="DX121" s="776"/>
      <c r="DY121" s="776"/>
      <c r="DZ121" s="777"/>
    </row>
    <row r="122" spans="1:130" s="234" customFormat="1" ht="26.25" customHeight="1" x14ac:dyDescent="0.2">
      <c r="A122" s="802"/>
      <c r="B122" s="803"/>
      <c r="C122" s="806" t="s">
        <v>
435</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
447</v>
      </c>
      <c r="AB122" s="762"/>
      <c r="AC122" s="762"/>
      <c r="AD122" s="762"/>
      <c r="AE122" s="763"/>
      <c r="AF122" s="764" t="s">
        <v>
138</v>
      </c>
      <c r="AG122" s="762"/>
      <c r="AH122" s="762"/>
      <c r="AI122" s="762"/>
      <c r="AJ122" s="763"/>
      <c r="AK122" s="764" t="s">
        <v>
445</v>
      </c>
      <c r="AL122" s="762"/>
      <c r="AM122" s="762"/>
      <c r="AN122" s="762"/>
      <c r="AO122" s="763"/>
      <c r="AP122" s="809" t="s">
        <v>
138</v>
      </c>
      <c r="AQ122" s="810"/>
      <c r="AR122" s="810"/>
      <c r="AS122" s="810"/>
      <c r="AT122" s="811"/>
      <c r="AU122" s="873"/>
      <c r="AV122" s="874"/>
      <c r="AW122" s="874"/>
      <c r="AX122" s="874"/>
      <c r="AY122" s="875"/>
      <c r="AZ122" s="867" t="s">
        <v>
459</v>
      </c>
      <c r="BA122" s="868"/>
      <c r="BB122" s="868"/>
      <c r="BC122" s="868"/>
      <c r="BD122" s="868"/>
      <c r="BE122" s="868"/>
      <c r="BF122" s="868"/>
      <c r="BG122" s="868"/>
      <c r="BH122" s="868"/>
      <c r="BI122" s="868"/>
      <c r="BJ122" s="868"/>
      <c r="BK122" s="868"/>
      <c r="BL122" s="868"/>
      <c r="BM122" s="868"/>
      <c r="BN122" s="868"/>
      <c r="BO122" s="868"/>
      <c r="BP122" s="869"/>
      <c r="BQ122" s="850">
        <v>
809722606</v>
      </c>
      <c r="BR122" s="830"/>
      <c r="BS122" s="830"/>
      <c r="BT122" s="830"/>
      <c r="BU122" s="830"/>
      <c r="BV122" s="830">
        <v>
822693824</v>
      </c>
      <c r="BW122" s="830"/>
      <c r="BX122" s="830"/>
      <c r="BY122" s="830"/>
      <c r="BZ122" s="830"/>
      <c r="CA122" s="830">
        <v>
822632850</v>
      </c>
      <c r="CB122" s="830"/>
      <c r="CC122" s="830"/>
      <c r="CD122" s="830"/>
      <c r="CE122" s="830"/>
      <c r="CF122" s="831">
        <v>
220.1</v>
      </c>
      <c r="CG122" s="832"/>
      <c r="CH122" s="832"/>
      <c r="CI122" s="832"/>
      <c r="CJ122" s="832"/>
      <c r="CK122" s="857"/>
      <c r="CL122" s="839"/>
      <c r="CM122" s="839"/>
      <c r="CN122" s="839"/>
      <c r="CO122" s="840"/>
      <c r="CP122" s="820" t="s">
        <v>
386</v>
      </c>
      <c r="CQ122" s="821"/>
      <c r="CR122" s="821"/>
      <c r="CS122" s="821"/>
      <c r="CT122" s="821"/>
      <c r="CU122" s="821"/>
      <c r="CV122" s="821"/>
      <c r="CW122" s="821"/>
      <c r="CX122" s="821"/>
      <c r="CY122" s="821"/>
      <c r="CZ122" s="821"/>
      <c r="DA122" s="821"/>
      <c r="DB122" s="821"/>
      <c r="DC122" s="821"/>
      <c r="DD122" s="821"/>
      <c r="DE122" s="821"/>
      <c r="DF122" s="822"/>
      <c r="DG122" s="798" t="s">
        <v>
138</v>
      </c>
      <c r="DH122" s="799"/>
      <c r="DI122" s="799"/>
      <c r="DJ122" s="799"/>
      <c r="DK122" s="799"/>
      <c r="DL122" s="799" t="s">
        <v>
445</v>
      </c>
      <c r="DM122" s="799"/>
      <c r="DN122" s="799"/>
      <c r="DO122" s="799"/>
      <c r="DP122" s="799"/>
      <c r="DQ122" s="799" t="s">
        <v>
460</v>
      </c>
      <c r="DR122" s="799"/>
      <c r="DS122" s="799"/>
      <c r="DT122" s="799"/>
      <c r="DU122" s="799"/>
      <c r="DV122" s="776" t="s">
        <v>
445</v>
      </c>
      <c r="DW122" s="776"/>
      <c r="DX122" s="776"/>
      <c r="DY122" s="776"/>
      <c r="DZ122" s="777"/>
    </row>
    <row r="123" spans="1:130" s="234" customFormat="1" ht="26.25" customHeight="1" x14ac:dyDescent="0.2">
      <c r="A123" s="802"/>
      <c r="B123" s="803"/>
      <c r="C123" s="806" t="s">
        <v>
441</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
138</v>
      </c>
      <c r="AB123" s="762"/>
      <c r="AC123" s="762"/>
      <c r="AD123" s="762"/>
      <c r="AE123" s="763"/>
      <c r="AF123" s="764" t="s">
        <v>
138</v>
      </c>
      <c r="AG123" s="762"/>
      <c r="AH123" s="762"/>
      <c r="AI123" s="762"/>
      <c r="AJ123" s="763"/>
      <c r="AK123" s="764" t="s">
        <v>
460</v>
      </c>
      <c r="AL123" s="762"/>
      <c r="AM123" s="762"/>
      <c r="AN123" s="762"/>
      <c r="AO123" s="763"/>
      <c r="AP123" s="809" t="s">
        <v>
444</v>
      </c>
      <c r="AQ123" s="810"/>
      <c r="AR123" s="810"/>
      <c r="AS123" s="810"/>
      <c r="AT123" s="811"/>
      <c r="AU123" s="876"/>
      <c r="AV123" s="877"/>
      <c r="AW123" s="877"/>
      <c r="AX123" s="877"/>
      <c r="AY123" s="877"/>
      <c r="AZ123" s="265" t="s">
        <v>
156</v>
      </c>
      <c r="BA123" s="265"/>
      <c r="BB123" s="265"/>
      <c r="BC123" s="265"/>
      <c r="BD123" s="265"/>
      <c r="BE123" s="265"/>
      <c r="BF123" s="265"/>
      <c r="BG123" s="265"/>
      <c r="BH123" s="265"/>
      <c r="BI123" s="265"/>
      <c r="BJ123" s="265"/>
      <c r="BK123" s="265"/>
      <c r="BL123" s="265"/>
      <c r="BM123" s="265"/>
      <c r="BN123" s="265"/>
      <c r="BO123" s="865" t="s">
        <v>
461</v>
      </c>
      <c r="BP123" s="866"/>
      <c r="BQ123" s="817">
        <v>
886874312</v>
      </c>
      <c r="BR123" s="818"/>
      <c r="BS123" s="818"/>
      <c r="BT123" s="818"/>
      <c r="BU123" s="818"/>
      <c r="BV123" s="818">
        <v>
900339299</v>
      </c>
      <c r="BW123" s="818"/>
      <c r="BX123" s="818"/>
      <c r="BY123" s="818"/>
      <c r="BZ123" s="818"/>
      <c r="CA123" s="818">
        <v>
904786149</v>
      </c>
      <c r="CB123" s="818"/>
      <c r="CC123" s="818"/>
      <c r="CD123" s="818"/>
      <c r="CE123" s="818"/>
      <c r="CF123" s="728"/>
      <c r="CG123" s="729"/>
      <c r="CH123" s="729"/>
      <c r="CI123" s="729"/>
      <c r="CJ123" s="819"/>
      <c r="CK123" s="857"/>
      <c r="CL123" s="839"/>
      <c r="CM123" s="839"/>
      <c r="CN123" s="839"/>
      <c r="CO123" s="840"/>
      <c r="CP123" s="820" t="s">
        <v>
462</v>
      </c>
      <c r="CQ123" s="821"/>
      <c r="CR123" s="821"/>
      <c r="CS123" s="821"/>
      <c r="CT123" s="821"/>
      <c r="CU123" s="821"/>
      <c r="CV123" s="821"/>
      <c r="CW123" s="821"/>
      <c r="CX123" s="821"/>
      <c r="CY123" s="821"/>
      <c r="CZ123" s="821"/>
      <c r="DA123" s="821"/>
      <c r="DB123" s="821"/>
      <c r="DC123" s="821"/>
      <c r="DD123" s="821"/>
      <c r="DE123" s="821"/>
      <c r="DF123" s="822"/>
      <c r="DG123" s="798" t="s">
        <v>
445</v>
      </c>
      <c r="DH123" s="799"/>
      <c r="DI123" s="799"/>
      <c r="DJ123" s="799"/>
      <c r="DK123" s="799"/>
      <c r="DL123" s="799" t="s">
        <v>
138</v>
      </c>
      <c r="DM123" s="799"/>
      <c r="DN123" s="799"/>
      <c r="DO123" s="799"/>
      <c r="DP123" s="799"/>
      <c r="DQ123" s="799" t="s">
        <v>
138</v>
      </c>
      <c r="DR123" s="799"/>
      <c r="DS123" s="799"/>
      <c r="DT123" s="799"/>
      <c r="DU123" s="799"/>
      <c r="DV123" s="776" t="s">
        <v>
138</v>
      </c>
      <c r="DW123" s="776"/>
      <c r="DX123" s="776"/>
      <c r="DY123" s="776"/>
      <c r="DZ123" s="777"/>
    </row>
    <row r="124" spans="1:130" s="234" customFormat="1" ht="26.25" customHeight="1" thickBot="1" x14ac:dyDescent="0.25">
      <c r="A124" s="802"/>
      <c r="B124" s="803"/>
      <c r="C124" s="806" t="s">
        <v>
446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
445</v>
      </c>
      <c r="AB124" s="762"/>
      <c r="AC124" s="762"/>
      <c r="AD124" s="762"/>
      <c r="AE124" s="763"/>
      <c r="AF124" s="764" t="s">
        <v>
138</v>
      </c>
      <c r="AG124" s="762"/>
      <c r="AH124" s="762"/>
      <c r="AI124" s="762"/>
      <c r="AJ124" s="763"/>
      <c r="AK124" s="764" t="s">
        <v>
445</v>
      </c>
      <c r="AL124" s="762"/>
      <c r="AM124" s="762"/>
      <c r="AN124" s="762"/>
      <c r="AO124" s="763"/>
      <c r="AP124" s="809" t="s">
        <v>
138</v>
      </c>
      <c r="AQ124" s="810"/>
      <c r="AR124" s="810"/>
      <c r="AS124" s="810"/>
      <c r="AT124" s="811"/>
      <c r="AU124" s="812" t="s">
        <v>
463</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
160.19999999999999</v>
      </c>
      <c r="BR124" s="816"/>
      <c r="BS124" s="816"/>
      <c r="BT124" s="816"/>
      <c r="BU124" s="816"/>
      <c r="BV124" s="816">
        <v>
159.4</v>
      </c>
      <c r="BW124" s="816"/>
      <c r="BX124" s="816"/>
      <c r="BY124" s="816"/>
      <c r="BZ124" s="816"/>
      <c r="CA124" s="816">
        <v>
162.9</v>
      </c>
      <c r="CB124" s="816"/>
      <c r="CC124" s="816"/>
      <c r="CD124" s="816"/>
      <c r="CE124" s="816"/>
      <c r="CF124" s="706"/>
      <c r="CG124" s="707"/>
      <c r="CH124" s="707"/>
      <c r="CI124" s="707"/>
      <c r="CJ124" s="846"/>
      <c r="CK124" s="858"/>
      <c r="CL124" s="858"/>
      <c r="CM124" s="858"/>
      <c r="CN124" s="858"/>
      <c r="CO124" s="859"/>
      <c r="CP124" s="847" t="s">
        <v>
464</v>
      </c>
      <c r="CQ124" s="848"/>
      <c r="CR124" s="848"/>
      <c r="CS124" s="848"/>
      <c r="CT124" s="848"/>
      <c r="CU124" s="848"/>
      <c r="CV124" s="848"/>
      <c r="CW124" s="848"/>
      <c r="CX124" s="848"/>
      <c r="CY124" s="848"/>
      <c r="CZ124" s="848"/>
      <c r="DA124" s="848"/>
      <c r="DB124" s="848"/>
      <c r="DC124" s="848"/>
      <c r="DD124" s="848"/>
      <c r="DE124" s="848"/>
      <c r="DF124" s="849"/>
      <c r="DG124" s="850" t="s">
        <v>
445</v>
      </c>
      <c r="DH124" s="830"/>
      <c r="DI124" s="830"/>
      <c r="DJ124" s="830"/>
      <c r="DK124" s="830"/>
      <c r="DL124" s="830" t="s">
        <v>
138</v>
      </c>
      <c r="DM124" s="830"/>
      <c r="DN124" s="830"/>
      <c r="DO124" s="830"/>
      <c r="DP124" s="830"/>
      <c r="DQ124" s="830" t="s">
        <v>
445</v>
      </c>
      <c r="DR124" s="830"/>
      <c r="DS124" s="830"/>
      <c r="DT124" s="830"/>
      <c r="DU124" s="830"/>
      <c r="DV124" s="833" t="s">
        <v>
138</v>
      </c>
      <c r="DW124" s="833"/>
      <c r="DX124" s="833"/>
      <c r="DY124" s="833"/>
      <c r="DZ124" s="834"/>
    </row>
    <row r="125" spans="1:130" s="234" customFormat="1" ht="26.25" customHeight="1" x14ac:dyDescent="0.2">
      <c r="A125" s="802"/>
      <c r="B125" s="803"/>
      <c r="C125" s="806" t="s">
        <v>
449</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
138</v>
      </c>
      <c r="AB125" s="762"/>
      <c r="AC125" s="762"/>
      <c r="AD125" s="762"/>
      <c r="AE125" s="763"/>
      <c r="AF125" s="764" t="s">
        <v>
444</v>
      </c>
      <c r="AG125" s="762"/>
      <c r="AH125" s="762"/>
      <c r="AI125" s="762"/>
      <c r="AJ125" s="763"/>
      <c r="AK125" s="764" t="s">
        <v>
444</v>
      </c>
      <c r="AL125" s="762"/>
      <c r="AM125" s="762"/>
      <c r="AN125" s="762"/>
      <c r="AO125" s="763"/>
      <c r="AP125" s="809" t="s">
        <v>
445</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
465</v>
      </c>
      <c r="CL125" s="836"/>
      <c r="CM125" s="836"/>
      <c r="CN125" s="836"/>
      <c r="CO125" s="837"/>
      <c r="CP125" s="844" t="s">
        <v>
466</v>
      </c>
      <c r="CQ125" s="790"/>
      <c r="CR125" s="790"/>
      <c r="CS125" s="790"/>
      <c r="CT125" s="790"/>
      <c r="CU125" s="790"/>
      <c r="CV125" s="790"/>
      <c r="CW125" s="790"/>
      <c r="CX125" s="790"/>
      <c r="CY125" s="790"/>
      <c r="CZ125" s="790"/>
      <c r="DA125" s="790"/>
      <c r="DB125" s="790"/>
      <c r="DC125" s="790"/>
      <c r="DD125" s="790"/>
      <c r="DE125" s="790"/>
      <c r="DF125" s="791"/>
      <c r="DG125" s="845" t="s">
        <v>
444</v>
      </c>
      <c r="DH125" s="827"/>
      <c r="DI125" s="827"/>
      <c r="DJ125" s="827"/>
      <c r="DK125" s="827"/>
      <c r="DL125" s="827" t="s">
        <v>
460</v>
      </c>
      <c r="DM125" s="827"/>
      <c r="DN125" s="827"/>
      <c r="DO125" s="827"/>
      <c r="DP125" s="827"/>
      <c r="DQ125" s="827" t="s">
        <v>
445</v>
      </c>
      <c r="DR125" s="827"/>
      <c r="DS125" s="827"/>
      <c r="DT125" s="827"/>
      <c r="DU125" s="827"/>
      <c r="DV125" s="828" t="s">
        <v>
445</v>
      </c>
      <c r="DW125" s="828"/>
      <c r="DX125" s="828"/>
      <c r="DY125" s="828"/>
      <c r="DZ125" s="829"/>
    </row>
    <row r="126" spans="1:130" s="234" customFormat="1" ht="26.25" customHeight="1" thickBot="1" x14ac:dyDescent="0.25">
      <c r="A126" s="802"/>
      <c r="B126" s="803"/>
      <c r="C126" s="806" t="s">
        <v>
451</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
138</v>
      </c>
      <c r="AB126" s="762"/>
      <c r="AC126" s="762"/>
      <c r="AD126" s="762"/>
      <c r="AE126" s="763"/>
      <c r="AF126" s="764" t="s">
        <v>
138</v>
      </c>
      <c r="AG126" s="762"/>
      <c r="AH126" s="762"/>
      <c r="AI126" s="762"/>
      <c r="AJ126" s="763"/>
      <c r="AK126" s="764" t="s">
        <v>
445</v>
      </c>
      <c r="AL126" s="762"/>
      <c r="AM126" s="762"/>
      <c r="AN126" s="762"/>
      <c r="AO126" s="763"/>
      <c r="AP126" s="809" t="s">
        <v>
138</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
467</v>
      </c>
      <c r="CQ126" s="732"/>
      <c r="CR126" s="732"/>
      <c r="CS126" s="732"/>
      <c r="CT126" s="732"/>
      <c r="CU126" s="732"/>
      <c r="CV126" s="732"/>
      <c r="CW126" s="732"/>
      <c r="CX126" s="732"/>
      <c r="CY126" s="732"/>
      <c r="CZ126" s="732"/>
      <c r="DA126" s="732"/>
      <c r="DB126" s="732"/>
      <c r="DC126" s="732"/>
      <c r="DD126" s="732"/>
      <c r="DE126" s="732"/>
      <c r="DF126" s="733"/>
      <c r="DG126" s="798" t="s">
        <v>
445</v>
      </c>
      <c r="DH126" s="799"/>
      <c r="DI126" s="799"/>
      <c r="DJ126" s="799"/>
      <c r="DK126" s="799"/>
      <c r="DL126" s="799" t="s">
        <v>
138</v>
      </c>
      <c r="DM126" s="799"/>
      <c r="DN126" s="799"/>
      <c r="DO126" s="799"/>
      <c r="DP126" s="799"/>
      <c r="DQ126" s="799" t="s">
        <v>
138</v>
      </c>
      <c r="DR126" s="799"/>
      <c r="DS126" s="799"/>
      <c r="DT126" s="799"/>
      <c r="DU126" s="799"/>
      <c r="DV126" s="776" t="s">
        <v>
138</v>
      </c>
      <c r="DW126" s="776"/>
      <c r="DX126" s="776"/>
      <c r="DY126" s="776"/>
      <c r="DZ126" s="777"/>
    </row>
    <row r="127" spans="1:130" s="234" customFormat="1" ht="26.25" customHeight="1" x14ac:dyDescent="0.2">
      <c r="A127" s="804"/>
      <c r="B127" s="805"/>
      <c r="C127" s="823" t="s">
        <v>
468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
107655</v>
      </c>
      <c r="AB127" s="762"/>
      <c r="AC127" s="762"/>
      <c r="AD127" s="762"/>
      <c r="AE127" s="763"/>
      <c r="AF127" s="764">
        <v>
101390</v>
      </c>
      <c r="AG127" s="762"/>
      <c r="AH127" s="762"/>
      <c r="AI127" s="762"/>
      <c r="AJ127" s="763"/>
      <c r="AK127" s="764">
        <v>
99389</v>
      </c>
      <c r="AL127" s="762"/>
      <c r="AM127" s="762"/>
      <c r="AN127" s="762"/>
      <c r="AO127" s="763"/>
      <c r="AP127" s="809">
        <v>
0</v>
      </c>
      <c r="AQ127" s="810"/>
      <c r="AR127" s="810"/>
      <c r="AS127" s="810"/>
      <c r="AT127" s="811"/>
      <c r="AU127" s="270"/>
      <c r="AV127" s="270"/>
      <c r="AW127" s="270"/>
      <c r="AX127" s="826" t="s">
        <v>
469</v>
      </c>
      <c r="AY127" s="794"/>
      <c r="AZ127" s="794"/>
      <c r="BA127" s="794"/>
      <c r="BB127" s="794"/>
      <c r="BC127" s="794"/>
      <c r="BD127" s="794"/>
      <c r="BE127" s="795"/>
      <c r="BF127" s="793" t="s">
        <v>
470</v>
      </c>
      <c r="BG127" s="794"/>
      <c r="BH127" s="794"/>
      <c r="BI127" s="794"/>
      <c r="BJ127" s="794"/>
      <c r="BK127" s="794"/>
      <c r="BL127" s="795"/>
      <c r="BM127" s="793" t="s">
        <v>
471</v>
      </c>
      <c r="BN127" s="794"/>
      <c r="BO127" s="794"/>
      <c r="BP127" s="794"/>
      <c r="BQ127" s="794"/>
      <c r="BR127" s="794"/>
      <c r="BS127" s="795"/>
      <c r="BT127" s="793" t="s">
        <v>
472</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
473</v>
      </c>
      <c r="CQ127" s="732"/>
      <c r="CR127" s="732"/>
      <c r="CS127" s="732"/>
      <c r="CT127" s="732"/>
      <c r="CU127" s="732"/>
      <c r="CV127" s="732"/>
      <c r="CW127" s="732"/>
      <c r="CX127" s="732"/>
      <c r="CY127" s="732"/>
      <c r="CZ127" s="732"/>
      <c r="DA127" s="732"/>
      <c r="DB127" s="732"/>
      <c r="DC127" s="732"/>
      <c r="DD127" s="732"/>
      <c r="DE127" s="732"/>
      <c r="DF127" s="733"/>
      <c r="DG127" s="798" t="s">
        <v>
445</v>
      </c>
      <c r="DH127" s="799"/>
      <c r="DI127" s="799"/>
      <c r="DJ127" s="799"/>
      <c r="DK127" s="799"/>
      <c r="DL127" s="799" t="s">
        <v>
445</v>
      </c>
      <c r="DM127" s="799"/>
      <c r="DN127" s="799"/>
      <c r="DO127" s="799"/>
      <c r="DP127" s="799"/>
      <c r="DQ127" s="799" t="s">
        <v>
445</v>
      </c>
      <c r="DR127" s="799"/>
      <c r="DS127" s="799"/>
      <c r="DT127" s="799"/>
      <c r="DU127" s="799"/>
      <c r="DV127" s="776" t="s">
        <v>
138</v>
      </c>
      <c r="DW127" s="776"/>
      <c r="DX127" s="776"/>
      <c r="DY127" s="776"/>
      <c r="DZ127" s="777"/>
    </row>
    <row r="128" spans="1:130" s="234" customFormat="1" ht="26.25" customHeight="1" thickBot="1" x14ac:dyDescent="0.25">
      <c r="A128" s="778" t="s">
        <v>
474</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
475</v>
      </c>
      <c r="X128" s="780"/>
      <c r="Y128" s="780"/>
      <c r="Z128" s="781"/>
      <c r="AA128" s="782">
        <v>
1916685</v>
      </c>
      <c r="AB128" s="783"/>
      <c r="AC128" s="783"/>
      <c r="AD128" s="783"/>
      <c r="AE128" s="784"/>
      <c r="AF128" s="785">
        <v>
2002203</v>
      </c>
      <c r="AG128" s="783"/>
      <c r="AH128" s="783"/>
      <c r="AI128" s="783"/>
      <c r="AJ128" s="784"/>
      <c r="AK128" s="785">
        <v>
1965174</v>
      </c>
      <c r="AL128" s="783"/>
      <c r="AM128" s="783"/>
      <c r="AN128" s="783"/>
      <c r="AO128" s="784"/>
      <c r="AP128" s="786"/>
      <c r="AQ128" s="787"/>
      <c r="AR128" s="787"/>
      <c r="AS128" s="787"/>
      <c r="AT128" s="788"/>
      <c r="AU128" s="270"/>
      <c r="AV128" s="270"/>
      <c r="AW128" s="270"/>
      <c r="AX128" s="789" t="s">
        <v>
476</v>
      </c>
      <c r="AY128" s="790"/>
      <c r="AZ128" s="790"/>
      <c r="BA128" s="790"/>
      <c r="BB128" s="790"/>
      <c r="BC128" s="790"/>
      <c r="BD128" s="790"/>
      <c r="BE128" s="791"/>
      <c r="BF128" s="768" t="s">
        <v>
138</v>
      </c>
      <c r="BG128" s="769"/>
      <c r="BH128" s="769"/>
      <c r="BI128" s="769"/>
      <c r="BJ128" s="769"/>
      <c r="BK128" s="769"/>
      <c r="BL128" s="792"/>
      <c r="BM128" s="768">
        <v>
3.75</v>
      </c>
      <c r="BN128" s="769"/>
      <c r="BO128" s="769"/>
      <c r="BP128" s="769"/>
      <c r="BQ128" s="769"/>
      <c r="BR128" s="769"/>
      <c r="BS128" s="792"/>
      <c r="BT128" s="768">
        <v>
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
477</v>
      </c>
      <c r="CQ128" s="710"/>
      <c r="CR128" s="710"/>
      <c r="CS128" s="710"/>
      <c r="CT128" s="710"/>
      <c r="CU128" s="710"/>
      <c r="CV128" s="710"/>
      <c r="CW128" s="710"/>
      <c r="CX128" s="710"/>
      <c r="CY128" s="710"/>
      <c r="CZ128" s="710"/>
      <c r="DA128" s="710"/>
      <c r="DB128" s="710"/>
      <c r="DC128" s="710"/>
      <c r="DD128" s="710"/>
      <c r="DE128" s="710"/>
      <c r="DF128" s="711"/>
      <c r="DG128" s="772">
        <v>
1149830</v>
      </c>
      <c r="DH128" s="773"/>
      <c r="DI128" s="773"/>
      <c r="DJ128" s="773"/>
      <c r="DK128" s="773"/>
      <c r="DL128" s="773">
        <v>
903809</v>
      </c>
      <c r="DM128" s="773"/>
      <c r="DN128" s="773"/>
      <c r="DO128" s="773"/>
      <c r="DP128" s="773"/>
      <c r="DQ128" s="773">
        <v>
773168</v>
      </c>
      <c r="DR128" s="773"/>
      <c r="DS128" s="773"/>
      <c r="DT128" s="773"/>
      <c r="DU128" s="773"/>
      <c r="DV128" s="774">
        <v>
0.2</v>
      </c>
      <c r="DW128" s="774"/>
      <c r="DX128" s="774"/>
      <c r="DY128" s="774"/>
      <c r="DZ128" s="775"/>
    </row>
    <row r="129" spans="1:131" s="234" customFormat="1" ht="26.25" customHeight="1" x14ac:dyDescent="0.2">
      <c r="A129" s="756" t="s">
        <v>
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
478</v>
      </c>
      <c r="X129" s="759"/>
      <c r="Y129" s="759"/>
      <c r="Z129" s="760"/>
      <c r="AA129" s="761">
        <v>
439443882</v>
      </c>
      <c r="AB129" s="762"/>
      <c r="AC129" s="762"/>
      <c r="AD129" s="762"/>
      <c r="AE129" s="763"/>
      <c r="AF129" s="764">
        <v>
443455698</v>
      </c>
      <c r="AG129" s="762"/>
      <c r="AH129" s="762"/>
      <c r="AI129" s="762"/>
      <c r="AJ129" s="763"/>
      <c r="AK129" s="764">
        <v>
438298489</v>
      </c>
      <c r="AL129" s="762"/>
      <c r="AM129" s="762"/>
      <c r="AN129" s="762"/>
      <c r="AO129" s="763"/>
      <c r="AP129" s="765"/>
      <c r="AQ129" s="766"/>
      <c r="AR129" s="766"/>
      <c r="AS129" s="766"/>
      <c r="AT129" s="767"/>
      <c r="AU129" s="272"/>
      <c r="AV129" s="272"/>
      <c r="AW129" s="272"/>
      <c r="AX129" s="731" t="s">
        <v>
479</v>
      </c>
      <c r="AY129" s="732"/>
      <c r="AZ129" s="732"/>
      <c r="BA129" s="732"/>
      <c r="BB129" s="732"/>
      <c r="BC129" s="732"/>
      <c r="BD129" s="732"/>
      <c r="BE129" s="733"/>
      <c r="BF129" s="751" t="s">
        <v>
445</v>
      </c>
      <c r="BG129" s="752"/>
      <c r="BH129" s="752"/>
      <c r="BI129" s="752"/>
      <c r="BJ129" s="752"/>
      <c r="BK129" s="752"/>
      <c r="BL129" s="753"/>
      <c r="BM129" s="751">
        <v>
8.75</v>
      </c>
      <c r="BN129" s="752"/>
      <c r="BO129" s="752"/>
      <c r="BP129" s="752"/>
      <c r="BQ129" s="752"/>
      <c r="BR129" s="752"/>
      <c r="BS129" s="753"/>
      <c r="BT129" s="751">
        <v>
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
480</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
481</v>
      </c>
      <c r="X130" s="759"/>
      <c r="Y130" s="759"/>
      <c r="Z130" s="760"/>
      <c r="AA130" s="761">
        <v>
63175304</v>
      </c>
      <c r="AB130" s="762"/>
      <c r="AC130" s="762"/>
      <c r="AD130" s="762"/>
      <c r="AE130" s="763"/>
      <c r="AF130" s="764">
        <v>
64514528</v>
      </c>
      <c r="AG130" s="762"/>
      <c r="AH130" s="762"/>
      <c r="AI130" s="762"/>
      <c r="AJ130" s="763"/>
      <c r="AK130" s="764">
        <v>
64552389</v>
      </c>
      <c r="AL130" s="762"/>
      <c r="AM130" s="762"/>
      <c r="AN130" s="762"/>
      <c r="AO130" s="763"/>
      <c r="AP130" s="765"/>
      <c r="AQ130" s="766"/>
      <c r="AR130" s="766"/>
      <c r="AS130" s="766"/>
      <c r="AT130" s="767"/>
      <c r="AU130" s="272"/>
      <c r="AV130" s="272"/>
      <c r="AW130" s="272"/>
      <c r="AX130" s="731" t="s">
        <v>
482</v>
      </c>
      <c r="AY130" s="732"/>
      <c r="AZ130" s="732"/>
      <c r="BA130" s="732"/>
      <c r="BB130" s="732"/>
      <c r="BC130" s="732"/>
      <c r="BD130" s="732"/>
      <c r="BE130" s="733"/>
      <c r="BF130" s="734">
        <v>
11.2</v>
      </c>
      <c r="BG130" s="735"/>
      <c r="BH130" s="735"/>
      <c r="BI130" s="735"/>
      <c r="BJ130" s="735"/>
      <c r="BK130" s="735"/>
      <c r="BL130" s="736"/>
      <c r="BM130" s="734">
        <v>
25</v>
      </c>
      <c r="BN130" s="735"/>
      <c r="BO130" s="735"/>
      <c r="BP130" s="735"/>
      <c r="BQ130" s="735"/>
      <c r="BR130" s="735"/>
      <c r="BS130" s="736"/>
      <c r="BT130" s="734">
        <v>
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
483</v>
      </c>
      <c r="X131" s="742"/>
      <c r="Y131" s="742"/>
      <c r="Z131" s="743"/>
      <c r="AA131" s="744">
        <v>
376268578</v>
      </c>
      <c r="AB131" s="745"/>
      <c r="AC131" s="745"/>
      <c r="AD131" s="745"/>
      <c r="AE131" s="746"/>
      <c r="AF131" s="747">
        <v>
378941170</v>
      </c>
      <c r="AG131" s="745"/>
      <c r="AH131" s="745"/>
      <c r="AI131" s="745"/>
      <c r="AJ131" s="746"/>
      <c r="AK131" s="747">
        <v>
373746100</v>
      </c>
      <c r="AL131" s="745"/>
      <c r="AM131" s="745"/>
      <c r="AN131" s="745"/>
      <c r="AO131" s="746"/>
      <c r="AP131" s="748"/>
      <c r="AQ131" s="749"/>
      <c r="AR131" s="749"/>
      <c r="AS131" s="749"/>
      <c r="AT131" s="750"/>
      <c r="AU131" s="272"/>
      <c r="AV131" s="272"/>
      <c r="AW131" s="272"/>
      <c r="AX131" s="709" t="s">
        <v>
484</v>
      </c>
      <c r="AY131" s="710"/>
      <c r="AZ131" s="710"/>
      <c r="BA131" s="710"/>
      <c r="BB131" s="710"/>
      <c r="BC131" s="710"/>
      <c r="BD131" s="710"/>
      <c r="BE131" s="711"/>
      <c r="BF131" s="712">
        <v>
162.9</v>
      </c>
      <c r="BG131" s="713"/>
      <c r="BH131" s="713"/>
      <c r="BI131" s="713"/>
      <c r="BJ131" s="713"/>
      <c r="BK131" s="713"/>
      <c r="BL131" s="714"/>
      <c r="BM131" s="712">
        <v>
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
485</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
486</v>
      </c>
      <c r="W132" s="722"/>
      <c r="X132" s="722"/>
      <c r="Y132" s="722"/>
      <c r="Z132" s="723"/>
      <c r="AA132" s="724">
        <v>
11.55509696</v>
      </c>
      <c r="AB132" s="725"/>
      <c r="AC132" s="725"/>
      <c r="AD132" s="725"/>
      <c r="AE132" s="726"/>
      <c r="AF132" s="727">
        <v>
11.425974910000001</v>
      </c>
      <c r="AG132" s="725"/>
      <c r="AH132" s="725"/>
      <c r="AI132" s="725"/>
      <c r="AJ132" s="726"/>
      <c r="AK132" s="727">
        <v>
10.818607070000001</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
487</v>
      </c>
      <c r="W133" s="701"/>
      <c r="X133" s="701"/>
      <c r="Y133" s="701"/>
      <c r="Z133" s="702"/>
      <c r="AA133" s="703">
        <v>
11.7</v>
      </c>
      <c r="AB133" s="704"/>
      <c r="AC133" s="704"/>
      <c r="AD133" s="704"/>
      <c r="AE133" s="705"/>
      <c r="AF133" s="703">
        <v>
11.5</v>
      </c>
      <c r="AG133" s="704"/>
      <c r="AH133" s="704"/>
      <c r="AI133" s="704"/>
      <c r="AJ133" s="705"/>
      <c r="AK133" s="703">
        <v>
11.2</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zoWtSWmpKnY814HTpr3ZPV3LvGeY9Dq2ndIfIQSVe+KhjFmE0sXSxYTHtKSKSPabX1tHUgUcQpdLPL2t1KLnIQ==" saltValue="+lQPj9rnXzndJRb4CLBm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90" zoomScaleNormal="85" zoomScaleSheetLayoutView="9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
488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qwQonZRWSwBDQJ96fZ6ZMkMHOlkEYirK0wn/RiBbm9zmumxexyBbeUv30RPZd8KXHuN3iTdLXvX1vzA2zOWI2A==" saltValue="7X6kw+imrt+A527ul0dVDg==" spinCount="100000" sheet="1" objects="1" scenarios="1"/>
  <dataConsolidate/>
  <phoneticPr fontId="2"/>
  <printOptions horizontalCentered="1" verticalCentered="1"/>
  <pageMargins left="0" right="0" top="0" bottom="0" header="0" footer="0"/>
  <headerFooter alignWithMargins="0">
    <oddFooter>
&amp;C&amp;P/&amp;N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
489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smDY6I2NFGdeLRZ3UESS89I+o9zATdYdAQkZ87KLsDMxlnVBEXLQFf7ZBMcjOOzGq//hUhn+IqJCfyM5tfAmg==" saltValue="ehhJ8HMgbnjvXo/x4lmX1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
490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
491</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9" t="s">
        <v>
492</v>
      </c>
      <c r="AP7" s="293"/>
      <c r="AQ7" s="294" t="s">
        <v>
493</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0"/>
      <c r="AP8" s="299" t="s">
        <v>
494</v>
      </c>
      <c r="AQ8" s="300" t="s">
        <v>
495</v>
      </c>
      <c r="AR8" s="301" t="s">
        <v>
496</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3" t="s">
        <v>
497</v>
      </c>
      <c r="AL9" s="1144"/>
      <c r="AM9" s="1144"/>
      <c r="AN9" s="1145"/>
      <c r="AO9" s="302">
        <v>
217392628</v>
      </c>
      <c r="AP9" s="302">
        <v>
109728</v>
      </c>
      <c r="AQ9" s="303">
        <v>
85403</v>
      </c>
      <c r="AR9" s="304">
        <v>
28.5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3" t="s">
        <v>
498</v>
      </c>
      <c r="AL10" s="1144"/>
      <c r="AM10" s="1144"/>
      <c r="AN10" s="1145"/>
      <c r="AO10" s="302">
        <v>
420111</v>
      </c>
      <c r="AP10" s="302">
        <v>
212</v>
      </c>
      <c r="AQ10" s="303">
        <v>
187</v>
      </c>
      <c r="AR10" s="304">
        <v>
13.4</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3" t="s">
        <v>
499</v>
      </c>
      <c r="AL11" s="1144"/>
      <c r="AM11" s="1144"/>
      <c r="AN11" s="1145"/>
      <c r="AO11" s="302">
        <v>
1702520</v>
      </c>
      <c r="AP11" s="302">
        <v>
859</v>
      </c>
      <c r="AQ11" s="303">
        <v>
439</v>
      </c>
      <c r="AR11" s="304">
        <v>
95.7</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3" t="s">
        <v>
500</v>
      </c>
      <c r="AL12" s="1144"/>
      <c r="AM12" s="1144"/>
      <c r="AN12" s="1145"/>
      <c r="AO12" s="302" t="s">
        <v>
501</v>
      </c>
      <c r="AP12" s="302" t="s">
        <v>
501</v>
      </c>
      <c r="AQ12" s="303" t="s">
        <v>
501</v>
      </c>
      <c r="AR12" s="304" t="s">
        <v>
501</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3" t="s">
        <v>
502</v>
      </c>
      <c r="AL13" s="1144"/>
      <c r="AM13" s="1144"/>
      <c r="AN13" s="1145"/>
      <c r="AO13" s="302" t="s">
        <v>
501</v>
      </c>
      <c r="AP13" s="302" t="s">
        <v>
501</v>
      </c>
      <c r="AQ13" s="303">
        <v>
18</v>
      </c>
      <c r="AR13" s="304" t="s">
        <v>
501</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3" t="s">
        <v>
503</v>
      </c>
      <c r="AL14" s="1144"/>
      <c r="AM14" s="1144"/>
      <c r="AN14" s="1145"/>
      <c r="AO14" s="302">
        <v>
3438313</v>
      </c>
      <c r="AP14" s="302">
        <v>
1735</v>
      </c>
      <c r="AQ14" s="303">
        <v>
1001</v>
      </c>
      <c r="AR14" s="304">
        <v>
73.3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3" t="s">
        <v>
504</v>
      </c>
      <c r="AL15" s="1144"/>
      <c r="AM15" s="1144"/>
      <c r="AN15" s="1145"/>
      <c r="AO15" s="302">
        <v>
-19224561</v>
      </c>
      <c r="AP15" s="302">
        <v>
-9703</v>
      </c>
      <c r="AQ15" s="303">
        <v>
-7401</v>
      </c>
      <c r="AR15" s="304">
        <v>
31.1</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5" t="s">
        <v>
156</v>
      </c>
      <c r="AL16" s="1136"/>
      <c r="AM16" s="1136"/>
      <c r="AN16" s="1137"/>
      <c r="AO16" s="302">
        <v>
203729011</v>
      </c>
      <c r="AP16" s="302">
        <v>
102831</v>
      </c>
      <c r="AQ16" s="303">
        <v>
79646</v>
      </c>
      <c r="AR16" s="304">
        <v>
29.1</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
505</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
506</v>
      </c>
      <c r="AP20" s="313" t="s">
        <v>
507</v>
      </c>
      <c r="AQ20" s="314" t="s">
        <v>
508</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6" t="s">
        <v>
509</v>
      </c>
      <c r="AL21" s="1147"/>
      <c r="AM21" s="1147"/>
      <c r="AN21" s="1148"/>
      <c r="AO21" s="317">
        <v>
1142.19</v>
      </c>
      <c r="AP21" s="318">
        <v>
878.91</v>
      </c>
      <c r="AQ21" s="319">
        <v>
263.27999999999997</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6" t="s">
        <v>
510</v>
      </c>
      <c r="AL22" s="1147"/>
      <c r="AM22" s="1147"/>
      <c r="AN22" s="1148"/>
      <c r="AO22" s="322">
        <v>
100.2</v>
      </c>
      <c r="AP22" s="323">
        <v>
100.4</v>
      </c>
      <c r="AQ22" s="324">
        <v>
-0.2</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
511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
512</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
513</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9" t="s">
        <v>
492</v>
      </c>
      <c r="AP30" s="293"/>
      <c r="AQ30" s="294" t="s">
        <v>
493</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0"/>
      <c r="AP31" s="299" t="s">
        <v>
494</v>
      </c>
      <c r="AQ31" s="300" t="s">
        <v>
495</v>
      </c>
      <c r="AR31" s="301" t="s">
        <v>
496</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2" t="s">
        <v>
514</v>
      </c>
      <c r="AL32" s="1133"/>
      <c r="AM32" s="1133"/>
      <c r="AN32" s="1134"/>
      <c r="AO32" s="302">
        <v>
87873219</v>
      </c>
      <c r="AP32" s="302">
        <v>
44353</v>
      </c>
      <c r="AQ32" s="303">
        <v>
26912</v>
      </c>
      <c r="AR32" s="304">
        <v>
64.8</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2" t="s">
        <v>
515</v>
      </c>
      <c r="AL33" s="1133"/>
      <c r="AM33" s="1133"/>
      <c r="AN33" s="1134"/>
      <c r="AO33" s="302" t="s">
        <v>
501</v>
      </c>
      <c r="AP33" s="302" t="s">
        <v>
501</v>
      </c>
      <c r="AQ33" s="303">
        <v>
2365</v>
      </c>
      <c r="AR33" s="304" t="s">
        <v>
501</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2" t="s">
        <v>
516</v>
      </c>
      <c r="AL34" s="1133"/>
      <c r="AM34" s="1133"/>
      <c r="AN34" s="1134"/>
      <c r="AO34" s="302">
        <v>
14599850</v>
      </c>
      <c r="AP34" s="302">
        <v>
7369</v>
      </c>
      <c r="AQ34" s="303">
        <v>
18453</v>
      </c>
      <c r="AR34" s="304">
        <v>
-60.1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2" t="s">
        <v>
517</v>
      </c>
      <c r="AL35" s="1133"/>
      <c r="AM35" s="1133"/>
      <c r="AN35" s="1134"/>
      <c r="AO35" s="302">
        <v>
2675225</v>
      </c>
      <c r="AP35" s="302">
        <v>
1350</v>
      </c>
      <c r="AQ35" s="303">
        <v>
957</v>
      </c>
      <c r="AR35" s="304">
        <v>
41.1</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2" t="s">
        <v>
518</v>
      </c>
      <c r="AL36" s="1133"/>
      <c r="AM36" s="1133"/>
      <c r="AN36" s="1134"/>
      <c r="AO36" s="302" t="s">
        <v>
501</v>
      </c>
      <c r="AP36" s="302" t="s">
        <v>
501</v>
      </c>
      <c r="AQ36" s="303">
        <v>
59</v>
      </c>
      <c r="AR36" s="304" t="s">
        <v>
501</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2" t="s">
        <v>
519</v>
      </c>
      <c r="AL37" s="1133"/>
      <c r="AM37" s="1133"/>
      <c r="AN37" s="1134"/>
      <c r="AO37" s="302">
        <v>
1802412</v>
      </c>
      <c r="AP37" s="302">
        <v>
910</v>
      </c>
      <c r="AQ37" s="303">
        <v>
548</v>
      </c>
      <c r="AR37" s="304">
        <v>
66.099999999999994</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9" t="s">
        <v>
520</v>
      </c>
      <c r="AL38" s="1130"/>
      <c r="AM38" s="1130"/>
      <c r="AN38" s="1131"/>
      <c r="AO38" s="332">
        <v>
979</v>
      </c>
      <c r="AP38" s="332">
        <v>
0</v>
      </c>
      <c r="AQ38" s="333">
        <v>
0</v>
      </c>
      <c r="AR38" s="324">
        <v>
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9" t="s">
        <v>
521</v>
      </c>
      <c r="AL39" s="1130"/>
      <c r="AM39" s="1130"/>
      <c r="AN39" s="1131"/>
      <c r="AO39" s="302">
        <v>
-1965174</v>
      </c>
      <c r="AP39" s="302">
        <v>
-992</v>
      </c>
      <c r="AQ39" s="303">
        <v>
-1814</v>
      </c>
      <c r="AR39" s="304">
        <v>
-45.3</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2" t="s">
        <v>
522</v>
      </c>
      <c r="AL40" s="1133"/>
      <c r="AM40" s="1133"/>
      <c r="AN40" s="1134"/>
      <c r="AO40" s="302">
        <v>
-64552389</v>
      </c>
      <c r="AP40" s="302">
        <v>
-32582</v>
      </c>
      <c r="AQ40" s="303">
        <v>
-28598</v>
      </c>
      <c r="AR40" s="304">
        <v>
13.9</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5" t="s">
        <v>
523</v>
      </c>
      <c r="AL41" s="1136"/>
      <c r="AM41" s="1136"/>
      <c r="AN41" s="1137"/>
      <c r="AO41" s="302">
        <v>
40434122</v>
      </c>
      <c r="AP41" s="302">
        <v>
20409</v>
      </c>
      <c r="AQ41" s="303">
        <v>
18881</v>
      </c>
      <c r="AR41" s="304">
        <v>
8.1</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
524</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
525</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8" t="s">
        <v>
492</v>
      </c>
      <c r="AN49" s="1140" t="s">
        <v>
526</v>
      </c>
      <c r="AO49" s="1141"/>
      <c r="AP49" s="1141"/>
      <c r="AQ49" s="1141"/>
      <c r="AR49" s="1142"/>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9"/>
      <c r="AN50" s="344" t="s">
        <v>
527</v>
      </c>
      <c r="AO50" s="345" t="s">
        <v>
528</v>
      </c>
      <c r="AP50" s="346" t="s">
        <v>
529</v>
      </c>
      <c r="AQ50" s="347" t="s">
        <v>
530</v>
      </c>
      <c r="AR50" s="348" t="s">
        <v>
531</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
532</v>
      </c>
      <c r="AL51" s="341"/>
      <c r="AM51" s="349">
        <v>
123135167</v>
      </c>
      <c r="AN51" s="350">
        <v>
61194</v>
      </c>
      <c r="AO51" s="351">
        <v>
-2.2000000000000002</v>
      </c>
      <c r="AP51" s="352">
        <v>
35216</v>
      </c>
      <c r="AQ51" s="353">
        <v>
2.4</v>
      </c>
      <c r="AR51" s="354">
        <v>
-4.5999999999999996</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
533</v>
      </c>
      <c r="AM52" s="357">
        <v>
38739104</v>
      </c>
      <c r="AN52" s="358">
        <v>
19252</v>
      </c>
      <c r="AO52" s="359">
        <v>
16.5</v>
      </c>
      <c r="AP52" s="360">
        <v>
12644</v>
      </c>
      <c r="AQ52" s="361">
        <v>
15.8</v>
      </c>
      <c r="AR52" s="362">
        <v>
0.7</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
534</v>
      </c>
      <c r="AL53" s="341"/>
      <c r="AM53" s="349">
        <v>
116814262</v>
      </c>
      <c r="AN53" s="350">
        <v>
58252</v>
      </c>
      <c r="AO53" s="351">
        <v>
-4.8</v>
      </c>
      <c r="AP53" s="352">
        <v>
36736</v>
      </c>
      <c r="AQ53" s="353">
        <v>
4.3</v>
      </c>
      <c r="AR53" s="354">
        <v>
-9.1</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
533</v>
      </c>
      <c r="AM54" s="357">
        <v>
40749543</v>
      </c>
      <c r="AN54" s="358">
        <v>
20321</v>
      </c>
      <c r="AO54" s="359">
        <v>
5.6</v>
      </c>
      <c r="AP54" s="360">
        <v>
13410</v>
      </c>
      <c r="AQ54" s="361">
        <v>
6.1</v>
      </c>
      <c r="AR54" s="362">
        <v>
-0.5</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
535</v>
      </c>
      <c r="AL55" s="341"/>
      <c r="AM55" s="349">
        <v>
117176468</v>
      </c>
      <c r="AN55" s="350">
        <v>
58639</v>
      </c>
      <c r="AO55" s="351">
        <v>
0.7</v>
      </c>
      <c r="AP55" s="352">
        <v>
38259</v>
      </c>
      <c r="AQ55" s="353">
        <v>
4.0999999999999996</v>
      </c>
      <c r="AR55" s="354">
        <v>
-3.4</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
533</v>
      </c>
      <c r="AM56" s="357">
        <v>
44185016</v>
      </c>
      <c r="AN56" s="358">
        <v>
22112</v>
      </c>
      <c r="AO56" s="359">
        <v>
8.8000000000000007</v>
      </c>
      <c r="AP56" s="360">
        <v>
13379</v>
      </c>
      <c r="AQ56" s="361">
        <v>
-0.2</v>
      </c>
      <c r="AR56" s="362">
        <v>
9</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
536</v>
      </c>
      <c r="AL57" s="341"/>
      <c r="AM57" s="349">
        <v>
122323055</v>
      </c>
      <c r="AN57" s="350">
        <v>
61451</v>
      </c>
      <c r="AO57" s="351">
        <v>
4.8</v>
      </c>
      <c r="AP57" s="352">
        <v>
39075</v>
      </c>
      <c r="AQ57" s="353">
        <v>
2.1</v>
      </c>
      <c r="AR57" s="354">
        <v>
2.7</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
533</v>
      </c>
      <c r="AM58" s="357">
        <v>
43808349</v>
      </c>
      <c r="AN58" s="358">
        <v>
22008</v>
      </c>
      <c r="AO58" s="359">
        <v>
-0.5</v>
      </c>
      <c r="AP58" s="360">
        <v>
13441</v>
      </c>
      <c r="AQ58" s="361">
        <v>
0.5</v>
      </c>
      <c r="AR58" s="362">
        <v>
-1</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
537</v>
      </c>
      <c r="AL59" s="341"/>
      <c r="AM59" s="349">
        <v>
127644764</v>
      </c>
      <c r="AN59" s="350">
        <v>
64428</v>
      </c>
      <c r="AO59" s="351">
        <v>
4.8</v>
      </c>
      <c r="AP59" s="352">
        <v>
39072</v>
      </c>
      <c r="AQ59" s="353">
        <v>
0</v>
      </c>
      <c r="AR59" s="354">
        <v>
4.8</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
533</v>
      </c>
      <c r="AM60" s="357">
        <v>
47922473</v>
      </c>
      <c r="AN60" s="358">
        <v>
24189</v>
      </c>
      <c r="AO60" s="359">
        <v>
9.9</v>
      </c>
      <c r="AP60" s="360">
        <v>
14106</v>
      </c>
      <c r="AQ60" s="361">
        <v>
4.9000000000000004</v>
      </c>
      <c r="AR60" s="362">
        <v>
5</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
538</v>
      </c>
      <c r="AL61" s="363"/>
      <c r="AM61" s="364">
        <v>
121418743</v>
      </c>
      <c r="AN61" s="365">
        <v>
60793</v>
      </c>
      <c r="AO61" s="366">
        <v>
0.7</v>
      </c>
      <c r="AP61" s="367">
        <v>
37672</v>
      </c>
      <c r="AQ61" s="368">
        <v>
2.6</v>
      </c>
      <c r="AR61" s="354">
        <v>
-1.9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
533</v>
      </c>
      <c r="AM62" s="357">
        <v>
43080897</v>
      </c>
      <c r="AN62" s="358">
        <v>
21576</v>
      </c>
      <c r="AO62" s="359">
        <v>
8.1</v>
      </c>
      <c r="AP62" s="360">
        <v>
13396</v>
      </c>
      <c r="AQ62" s="361">
        <v>
5.4</v>
      </c>
      <c r="AR62" s="362">
        <v>
2.7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GvDGTtF+mGcGDWQisACWqbHLkewmnqq7eAdlO5TUYSA5jHDPNdDw866UJU2PS/sS/rBbJE8ou9OviTcX/qPmwA==" saltValue="rPAibv8ej/ZZhg85URJ+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QgHWRi2p5vFF0rgr1gkdl+xykPXRNiCb0zzJjV9IXprdTVTVoEezxSy+ZXI0zpkAXoIY5a61C6wFwD06dbE2g==" saltValue="3rFA2Im+rMVtFpviHCSLf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0" zoomScaleNormal="8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
488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LcCE8PUDaUt4czMlQlfHmS9dCGv5kcp5mScCLTDj07OovIJbdqD+LJNF5DIUmKCmo4TDB5A9R33jjzBeW9LJQ==" saltValue="8QAmiHXY/OtUoQoXOBgk0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3">
      <c r="B46" s="4" t="s">
        <v>
1</v>
      </c>
      <c r="C46" s="5"/>
      <c r="D46" s="5"/>
      <c r="E46" s="6" t="s">
        <v>
2</v>
      </c>
      <c r="F46" s="371" t="s">
        <v>
540</v>
      </c>
      <c r="G46" s="372" t="s">
        <v>
541</v>
      </c>
      <c r="H46" s="372" t="s">
        <v>
542</v>
      </c>
      <c r="I46" s="372" t="s">
        <v>
543</v>
      </c>
      <c r="J46" s="373" t="s">
        <v>
544</v>
      </c>
    </row>
    <row r="47" spans="2:10" ht="57.75" customHeight="1" x14ac:dyDescent="0.2">
      <c r="B47" s="7"/>
      <c r="C47" s="1151" t="s">
        <v>
3</v>
      </c>
      <c r="D47" s="1151"/>
      <c r="E47" s="1152"/>
      <c r="F47" s="374">
        <v>
3.27</v>
      </c>
      <c r="G47" s="375">
        <v>
2.88</v>
      </c>
      <c r="H47" s="375">
        <v>
2.0499999999999998</v>
      </c>
      <c r="I47" s="375">
        <v>
2.41</v>
      </c>
      <c r="J47" s="376">
        <v>
3.14</v>
      </c>
    </row>
    <row r="48" spans="2:10" ht="57.75" customHeight="1" x14ac:dyDescent="0.2">
      <c r="B48" s="8"/>
      <c r="C48" s="1153" t="s">
        <v>
4</v>
      </c>
      <c r="D48" s="1153"/>
      <c r="E48" s="1154"/>
      <c r="F48" s="377">
        <v>
1.0900000000000001</v>
      </c>
      <c r="G48" s="378">
        <v>
0.98</v>
      </c>
      <c r="H48" s="378">
        <v>
0.94</v>
      </c>
      <c r="I48" s="378">
        <v>
0.92</v>
      </c>
      <c r="J48" s="379">
        <v>
0.8</v>
      </c>
    </row>
    <row r="49" spans="2:10" ht="57.75" customHeight="1" thickBot="1" x14ac:dyDescent="0.25">
      <c r="B49" s="9"/>
      <c r="C49" s="1155" t="s">
        <v>
5</v>
      </c>
      <c r="D49" s="1155"/>
      <c r="E49" s="1156"/>
      <c r="F49" s="380">
        <v>
0.2</v>
      </c>
      <c r="G49" s="381" t="s">
        <v>
545</v>
      </c>
      <c r="H49" s="381" t="s">
        <v>
546</v>
      </c>
      <c r="I49" s="381">
        <v>
0.35</v>
      </c>
      <c r="J49" s="382">
        <v>
0.57999999999999996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1YJj8E7e2JGprvcQpZ05JKmx0d78q4KrDtoLiGLYJohLF2qMfL2naX+xBkPak0lK6dEVLnlugRCP5qe02Xzk1g==" saltValue="MYYrTAZJdyrdmuJDpwP3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2020-03-05T06:33:03Z</cp:lastPrinted>
  <dcterms:created xsi:type="dcterms:W3CDTF">2020-02-10T01:29:41Z</dcterms:created>
  <dcterms:modified xsi:type="dcterms:W3CDTF">2020-10-07T06:39:09Z</dcterms:modified>
  <cp:category/>
</cp:coreProperties>
</file>