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80" windowHeight="8190"/>
  </bookViews>
  <sheets>
    <sheet name="エネルギー使用（原油換算）" sheetId="1" r:id="rId1"/>
  </sheet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7" i="1" s="1"/>
  <c r="I35" i="1"/>
  <c r="I36" i="1"/>
  <c r="I38" i="1"/>
  <c r="I42" i="1" s="1"/>
  <c r="I39" i="1"/>
  <c r="I40" i="1"/>
  <c r="I32" i="1" l="1"/>
  <c r="I43" i="1" s="1"/>
  <c r="I45" i="1" s="1"/>
  <c r="G46" i="1" s="1"/>
</calcChain>
</file>

<file path=xl/sharedStrings.xml><?xml version="1.0" encoding="utf-8"?>
<sst xmlns="http://schemas.openxmlformats.org/spreadsheetml/2006/main" count="128" uniqueCount="73">
  <si>
    <t>エネルギー使用量の原油換算表</t>
  </si>
  <si>
    <t>エネルギーの種類</t>
  </si>
  <si>
    <t>エネルギー使用量</t>
  </si>
  <si>
    <t>単位発熱量</t>
  </si>
  <si>
    <r>
      <rPr>
        <sz val="11"/>
        <rFont val="DejaVu Sans"/>
        <family val="2"/>
      </rPr>
      <t>数値</t>
    </r>
    <r>
      <rPr>
        <sz val="11"/>
        <rFont val="ＭＳ Ｐゴシック"/>
        <family val="3"/>
        <charset val="128"/>
      </rPr>
      <t>(a)</t>
    </r>
  </si>
  <si>
    <t>単位</t>
  </si>
  <si>
    <r>
      <rPr>
        <sz val="11"/>
        <rFont val="DejaVu Sans"/>
        <family val="2"/>
      </rPr>
      <t>数値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ｃ</t>
    </r>
    <r>
      <rPr>
        <sz val="11"/>
        <rFont val="ＭＳ Ｐゴシック"/>
        <family val="3"/>
        <charset val="128"/>
      </rPr>
      <t>)</t>
    </r>
  </si>
  <si>
    <t>燃　　　料　　</t>
  </si>
  <si>
    <t>原油（コンデンセートを除く）</t>
  </si>
  <si>
    <t>ｋｌ</t>
  </si>
  <si>
    <r>
      <rPr>
        <b/>
        <sz val="10"/>
        <rFont val="ＭＳ Ｐゴシック"/>
        <family val="3"/>
        <charset val="128"/>
      </rPr>
      <t>G</t>
    </r>
    <r>
      <rPr>
        <b/>
        <sz val="10"/>
        <rFont val="DejaVu Sans"/>
        <family val="2"/>
      </rPr>
      <t>Ｊ</t>
    </r>
    <r>
      <rPr>
        <b/>
        <sz val="10"/>
        <rFont val="ＭＳ Ｐゴシック"/>
        <family val="3"/>
        <charset val="128"/>
      </rPr>
      <t>/</t>
    </r>
    <r>
      <rPr>
        <b/>
        <sz val="10"/>
        <rFont val="DejaVu Sans"/>
        <family val="2"/>
      </rPr>
      <t>ｋｌ</t>
    </r>
  </si>
  <si>
    <t>※表の水色の欄に該当数値等を入力してください。</t>
  </si>
  <si>
    <t>原油のうちコンデンセート（ＮＧＬ）</t>
  </si>
  <si>
    <t>揮発油（ガソリン）</t>
  </si>
  <si>
    <t>ナフサ</t>
  </si>
  <si>
    <t>灯油</t>
  </si>
  <si>
    <t>軽油</t>
  </si>
  <si>
    <t>Ａ重油</t>
  </si>
  <si>
    <t>Ｂ・Ｃ重油</t>
  </si>
  <si>
    <t>石油アスファルト</t>
  </si>
  <si>
    <t>ｔ</t>
  </si>
  <si>
    <r>
      <rPr>
        <b/>
        <sz val="10"/>
        <rFont val="ＭＳ Ｐゴシック"/>
        <family val="3"/>
        <charset val="128"/>
      </rPr>
      <t>G</t>
    </r>
    <r>
      <rPr>
        <b/>
        <sz val="10"/>
        <rFont val="DejaVu Sans"/>
        <family val="2"/>
      </rPr>
      <t>Ｊ</t>
    </r>
    <r>
      <rPr>
        <b/>
        <sz val="10"/>
        <rFont val="ＭＳ Ｐゴシック"/>
        <family val="3"/>
        <charset val="128"/>
      </rPr>
      <t>/</t>
    </r>
    <r>
      <rPr>
        <b/>
        <sz val="10"/>
        <rFont val="DejaVu Sans"/>
        <family val="2"/>
      </rPr>
      <t>ｔ</t>
    </r>
  </si>
  <si>
    <t>石油コークス</t>
  </si>
  <si>
    <t>石油ガス</t>
  </si>
  <si>
    <r>
      <rPr>
        <sz val="11"/>
        <rFont val="DejaVu Sans"/>
        <family val="2"/>
      </rPr>
      <t>液化石油ガス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ＬＰＧ</t>
    </r>
    <r>
      <rPr>
        <sz val="11"/>
        <rFont val="ＭＳ Ｐゴシック"/>
        <family val="3"/>
        <charset val="128"/>
      </rPr>
      <t>)</t>
    </r>
  </si>
  <si>
    <t>石油系炭化水素ガス</t>
  </si>
  <si>
    <r>
      <rPr>
        <b/>
        <sz val="9"/>
        <rFont val="DejaVu Sans"/>
        <family val="2"/>
      </rPr>
      <t>千ｍ</t>
    </r>
    <r>
      <rPr>
        <b/>
        <sz val="8"/>
        <rFont val="DejaVu Sans"/>
        <family val="2"/>
      </rPr>
      <t>３</t>
    </r>
  </si>
  <si>
    <r>
      <rPr>
        <b/>
        <sz val="10"/>
        <rFont val="ＭＳ Ｐゴシック"/>
        <family val="3"/>
        <charset val="128"/>
      </rPr>
      <t>G</t>
    </r>
    <r>
      <rPr>
        <b/>
        <sz val="10"/>
        <rFont val="DejaVu Sans"/>
        <family val="2"/>
      </rPr>
      <t>Ｊ</t>
    </r>
    <r>
      <rPr>
        <b/>
        <sz val="10"/>
        <rFont val="ＭＳ Ｐゴシック"/>
        <family val="3"/>
        <charset val="128"/>
      </rPr>
      <t>/</t>
    </r>
    <r>
      <rPr>
        <b/>
        <sz val="10"/>
        <rFont val="DejaVu Sans"/>
        <family val="2"/>
      </rPr>
      <t>千ｍ３</t>
    </r>
  </si>
  <si>
    <t>可燃性天然ガス</t>
  </si>
  <si>
    <r>
      <rPr>
        <sz val="11"/>
        <rFont val="DejaVu Sans"/>
        <family val="2"/>
      </rPr>
      <t>液化天然ガス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ＬＮＧ</t>
    </r>
    <r>
      <rPr>
        <sz val="11"/>
        <rFont val="ＭＳ Ｐゴシック"/>
        <family val="3"/>
        <charset val="128"/>
      </rPr>
      <t>)</t>
    </r>
  </si>
  <si>
    <t>その他可燃性天然ガス</t>
  </si>
  <si>
    <t>石炭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</si>
  <si>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</si>
  <si>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</si>
  <si>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</si>
  <si>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</si>
  <si>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</si>
  <si>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</si>
  <si>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</si>
  <si>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</si>
  <si>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その他の
燃料等</t>
  </si>
  <si>
    <t>都市ガス（※１）</t>
  </si>
  <si>
    <t>(          )</t>
  </si>
  <si>
    <t>小計</t>
  </si>
  <si>
    <t>熱</t>
  </si>
  <si>
    <t>産業用蒸気</t>
  </si>
  <si>
    <r>
      <rPr>
        <b/>
        <sz val="9"/>
        <rFont val="ＭＳ Ｐゴシック"/>
        <family val="3"/>
        <charset val="128"/>
      </rPr>
      <t>G</t>
    </r>
    <r>
      <rPr>
        <b/>
        <sz val="9"/>
        <rFont val="DejaVu Sans"/>
        <family val="2"/>
      </rPr>
      <t>Ｊ</t>
    </r>
  </si>
  <si>
    <r>
      <rPr>
        <b/>
        <sz val="10"/>
        <rFont val="ＭＳ Ｐゴシック"/>
        <family val="3"/>
        <charset val="128"/>
      </rPr>
      <t>G</t>
    </r>
    <r>
      <rPr>
        <b/>
        <sz val="10"/>
        <rFont val="DejaVu Sans"/>
        <family val="2"/>
      </rPr>
      <t>Ｊ</t>
    </r>
    <r>
      <rPr>
        <b/>
        <sz val="10"/>
        <rFont val="ＭＳ Ｐゴシック"/>
        <family val="3"/>
        <charset val="128"/>
      </rPr>
      <t>/G</t>
    </r>
    <r>
      <rPr>
        <b/>
        <sz val="10"/>
        <rFont val="DejaVu Sans"/>
        <family val="2"/>
      </rPr>
      <t>Ｊ</t>
    </r>
  </si>
  <si>
    <t>産業用以外の蒸気</t>
  </si>
  <si>
    <t>温水</t>
  </si>
  <si>
    <t>冷水</t>
  </si>
  <si>
    <t>電気</t>
  </si>
  <si>
    <r>
      <rPr>
        <sz val="12"/>
        <rFont val="DejaVu Sans"/>
        <family val="2"/>
      </rPr>
      <t xml:space="preserve">一般電気事業者
</t>
    </r>
    <r>
      <rPr>
        <sz val="12"/>
        <rFont val="ＭＳ Ｐゴシック"/>
        <family val="3"/>
        <charset val="128"/>
      </rPr>
      <t>(※</t>
    </r>
    <r>
      <rPr>
        <sz val="12"/>
        <rFont val="DejaVu Sans"/>
        <family val="2"/>
      </rPr>
      <t>２）</t>
    </r>
  </si>
  <si>
    <r>
      <rPr>
        <sz val="10"/>
        <rFont val="DejaVu Sans"/>
        <family val="2"/>
      </rPr>
      <t>昼間買電</t>
    </r>
    <r>
      <rPr>
        <sz val="10"/>
        <rFont val="ＭＳ Ｐゴシック"/>
        <family val="3"/>
        <charset val="128"/>
      </rPr>
      <t>(※</t>
    </r>
    <r>
      <rPr>
        <sz val="10"/>
        <rFont val="DejaVu Sans"/>
        <family val="2"/>
      </rPr>
      <t>３）</t>
    </r>
  </si>
  <si>
    <r>
      <rPr>
        <b/>
        <sz val="10.5"/>
        <rFont val="DejaVu Sans"/>
        <family val="2"/>
      </rPr>
      <t>千ｋ</t>
    </r>
    <r>
      <rPr>
        <b/>
        <sz val="10.5"/>
        <rFont val="ＭＳ Ｐゴシック"/>
        <family val="3"/>
        <charset val="128"/>
      </rPr>
      <t>Wh</t>
    </r>
  </si>
  <si>
    <r>
      <rPr>
        <b/>
        <sz val="10"/>
        <rFont val="ＭＳ Ｐゴシック"/>
        <family val="3"/>
        <charset val="128"/>
      </rPr>
      <t>GJ/</t>
    </r>
    <r>
      <rPr>
        <b/>
        <sz val="10"/>
        <rFont val="DejaVu Sans"/>
        <family val="2"/>
      </rPr>
      <t>千ｋ</t>
    </r>
    <r>
      <rPr>
        <b/>
        <sz val="10"/>
        <rFont val="ＭＳ Ｐゴシック"/>
        <family val="3"/>
        <charset val="128"/>
      </rPr>
      <t>Wh</t>
    </r>
  </si>
  <si>
    <r>
      <rPr>
        <sz val="10"/>
        <rFont val="DejaVu Sans"/>
        <family val="2"/>
      </rPr>
      <t>夜間買電</t>
    </r>
    <r>
      <rPr>
        <sz val="10"/>
        <rFont val="ＭＳ Ｐゴシック"/>
        <family val="3"/>
        <charset val="128"/>
      </rPr>
      <t>(※</t>
    </r>
    <r>
      <rPr>
        <sz val="10"/>
        <rFont val="DejaVu Sans"/>
        <family val="2"/>
      </rPr>
      <t>３）</t>
    </r>
  </si>
  <si>
    <t>その他</t>
  </si>
  <si>
    <t>上記以外の買電</t>
  </si>
  <si>
    <r>
      <rPr>
        <sz val="10"/>
        <rFont val="DejaVu Sans"/>
        <family val="2"/>
      </rPr>
      <t>自家発電</t>
    </r>
    <r>
      <rPr>
        <sz val="10"/>
        <rFont val="ＭＳ Ｐゴシック"/>
        <family val="3"/>
        <charset val="128"/>
      </rPr>
      <t>(※</t>
    </r>
    <r>
      <rPr>
        <sz val="10"/>
        <rFont val="DejaVu Sans"/>
        <family val="2"/>
      </rPr>
      <t>４）</t>
    </r>
  </si>
  <si>
    <t>小　　計　　　　　　　</t>
  </si>
  <si>
    <t>合   計</t>
  </si>
  <si>
    <t>(e)</t>
  </si>
  <si>
    <t>kl</t>
  </si>
  <si>
    <t>判定</t>
  </si>
  <si>
    <t>特定排出事業者に</t>
  </si>
  <si>
    <r>
      <rPr>
        <sz val="11"/>
        <rFont val="ＭＳ Ｐゴシック"/>
        <family val="3"/>
        <charset val="128"/>
      </rPr>
      <t>※１：都市ガスの単位発熱量は東京ガスの数値です。供給事業者から提示された数値が</t>
    </r>
    <r>
      <rPr>
        <sz val="11"/>
        <rFont val="ＭＳ Ｐゴシック"/>
        <family val="3"/>
        <charset val="128"/>
      </rPr>
      <t>45.0GJ/</t>
    </r>
    <r>
      <rPr>
        <sz val="11"/>
        <rFont val="ＭＳ Ｐゴシック"/>
        <family val="3"/>
        <charset val="128"/>
      </rPr>
      <t>千ｍ</t>
    </r>
    <r>
      <rPr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　　　と異なる値の場合は、その値を使用してください。</t>
    </r>
    <phoneticPr fontId="31"/>
  </si>
  <si>
    <t>※４：「自家発電」については参考として記載してください。燃料使用量においてカウントされているため、合
　　　計には含めません。</t>
    <phoneticPr fontId="31"/>
  </si>
  <si>
    <t>※３：昼間買電は８時～２２時の間の、夜間買電は２２時～翌８時の間の買電をいいます。高圧電力、季時
　　　別などの契約の場合は、請求書等から、昼間買電＝力率測定用有効電力量、夜間買電＝全使用電
　　　力量－力率測定用有効電力量で求めることができます。</t>
    <phoneticPr fontId="31"/>
  </si>
  <si>
    <t>※２：一般電気事業者とは、例えば、東京電力、東北電力等のことです。昼間買電は８時～２２時の間の、
　　　夜間買電は２２時～翌８時の間の買電をいいます。</t>
    <phoneticPr fontId="31"/>
  </si>
  <si>
    <t>　　　従量電灯、低圧電力などの契約の場合で、力率測定用有効電力量が分からない時は、全て昼間買電
　　　として計算して下さい。</t>
    <phoneticPr fontId="31"/>
  </si>
  <si>
    <r>
      <rPr>
        <b/>
        <sz val="14"/>
        <rFont val="ＭＳ Ｐゴシック"/>
        <family val="3"/>
        <charset val="128"/>
      </rPr>
      <t>　　　　　　　　原油換算　</t>
    </r>
    <r>
      <rPr>
        <b/>
        <sz val="14"/>
        <rFont val="ＭＳ Ｐゴシック"/>
        <family val="3"/>
        <charset val="128"/>
      </rPr>
      <t>(e)×0.0258</t>
    </r>
    <phoneticPr fontId="31"/>
  </si>
  <si>
    <r>
      <rPr>
        <sz val="11"/>
        <rFont val="ＭＳ Ｐゴシック"/>
        <family val="3"/>
        <charset val="128"/>
      </rPr>
      <t>熱量 </t>
    </r>
    <r>
      <rPr>
        <b/>
        <sz val="11"/>
        <rFont val="ＭＳ Ｐゴシック"/>
        <family val="3"/>
        <charset val="128"/>
      </rPr>
      <t>G</t>
    </r>
    <r>
      <rPr>
        <b/>
        <sz val="11"/>
        <rFont val="ＭＳ Ｐゴシック"/>
        <family val="3"/>
        <charset val="128"/>
      </rPr>
      <t xml:space="preserve">Ｊ
</t>
    </r>
    <r>
      <rPr>
        <sz val="11"/>
        <rFont val="ＭＳ Ｐゴシック"/>
        <family val="3"/>
        <charset val="128"/>
      </rPr>
      <t>（ｂ</t>
    </r>
    <r>
      <rPr>
        <sz val="11"/>
        <rFont val="ＭＳ Ｐゴシック"/>
        <family val="3"/>
        <charset val="128"/>
      </rPr>
      <t>=a×</t>
    </r>
    <r>
      <rPr>
        <sz val="11"/>
        <rFont val="ＭＳ Ｐゴシック"/>
        <family val="3"/>
        <charset val="128"/>
      </rPr>
      <t>ｃ）</t>
    </r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</si>
</sst>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;0"/>
    <numFmt numFmtId="178" formatCode="0.0_ "/>
    <numFmt numFmtId="179" formatCode="#,##0.0_ ;[Red]\-#,##0.0\ "/>
  </numFmts>
  <fonts count="32">
    <font>
      <sz val="11"/>
      <name val="ＭＳ Ｐゴシック"/>
      <family val="3"/>
      <charset val="128"/>
    </font>
    <font>
      <b/>
      <sz val="14"/>
      <name val="DejaVu Sans"/>
      <family val="2"/>
    </font>
    <font>
      <sz val="11"/>
      <name val="DejaVu Sans"/>
      <family val="2"/>
    </font>
    <font>
      <b/>
      <sz val="11"/>
      <name val="DejaVu Sans"/>
      <family val="2"/>
    </font>
    <font>
      <b/>
      <sz val="11"/>
      <name val="ＭＳ Ｐゴシック"/>
      <family val="3"/>
      <charset val="128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  <charset val="128"/>
    </font>
    <font>
      <b/>
      <sz val="12"/>
      <name val="DejaVu Sans"/>
      <family val="2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DejaVu Sans"/>
      <family val="2"/>
    </font>
    <font>
      <sz val="10.5"/>
      <name val="DejaVu Sans"/>
      <family val="2"/>
    </font>
    <font>
      <b/>
      <sz val="9"/>
      <name val="DejaVu Sans"/>
      <family val="2"/>
    </font>
    <font>
      <b/>
      <sz val="8"/>
      <name val="DejaVu Sans"/>
      <family val="2"/>
    </font>
    <font>
      <b/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DejaVu Sans"/>
      <family val="2"/>
    </font>
    <font>
      <sz val="10"/>
      <name val="ＭＳ Ｐゴシック"/>
      <family val="3"/>
      <charset val="128"/>
    </font>
    <font>
      <b/>
      <sz val="10.5"/>
      <name val="DejaVu Sans"/>
      <family val="2"/>
    </font>
    <font>
      <b/>
      <sz val="10.5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0"/>
      <name val="DejaVu Sans"/>
      <family val="2"/>
    </font>
    <font>
      <b/>
      <sz val="12"/>
      <color indexed="8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176" fontId="30" fillId="0" borderId="0" applyBorder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177" fontId="9" fillId="0" borderId="10" xfId="1" applyNumberFormat="1" applyFont="1" applyBorder="1" applyAlignment="1" applyProtection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2" borderId="13" xfId="1" applyNumberFormat="1" applyFont="1" applyFill="1" applyBorder="1" applyAlignment="1" applyProtection="1">
      <alignment vertical="center" wrapText="1"/>
      <protection locked="0"/>
    </xf>
    <xf numFmtId="0" fontId="7" fillId="2" borderId="17" xfId="1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177" fontId="9" fillId="0" borderId="19" xfId="1" applyNumberFormat="1" applyFont="1" applyBorder="1" applyAlignment="1" applyProtection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7" fontId="9" fillId="0" borderId="12" xfId="1" applyNumberFormat="1" applyFont="1" applyBorder="1" applyAlignment="1" applyProtection="1">
      <alignment vertical="center" wrapText="1"/>
    </xf>
    <xf numFmtId="0" fontId="7" fillId="2" borderId="8" xfId="1" applyNumberFormat="1" applyFont="1" applyFill="1" applyBorder="1" applyAlignment="1" applyProtection="1">
      <alignment vertical="center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8" fontId="7" fillId="0" borderId="19" xfId="0" applyNumberFormat="1" applyFont="1" applyBorder="1" applyAlignment="1">
      <alignment horizontal="center" vertical="center" wrapText="1"/>
    </xf>
    <xf numFmtId="177" fontId="9" fillId="0" borderId="23" xfId="1" applyNumberFormat="1" applyFont="1" applyBorder="1" applyAlignment="1" applyProtection="1">
      <alignment vertical="center" wrapText="1"/>
    </xf>
    <xf numFmtId="178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177" fontId="9" fillId="0" borderId="5" xfId="1" applyNumberFormat="1" applyFont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177" fontId="7" fillId="0" borderId="1" xfId="1" applyNumberFormat="1" applyFont="1" applyBorder="1" applyAlignment="1" applyProtection="1">
      <alignment vertical="center" wrapText="1"/>
    </xf>
    <xf numFmtId="0" fontId="16" fillId="0" borderId="26" xfId="0" applyFont="1" applyBorder="1" applyAlignment="1">
      <alignment horizontal="left" vertical="center" wrapText="1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5" fillId="0" borderId="28" xfId="0" applyFont="1" applyBorder="1" applyAlignment="1">
      <alignment horizontal="center" vertical="center" wrapText="1"/>
    </xf>
    <xf numFmtId="0" fontId="7" fillId="2" borderId="23" xfId="0" applyFont="1" applyFill="1" applyBorder="1" applyAlignment="1" applyProtection="1">
      <alignment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179" fontId="9" fillId="0" borderId="26" xfId="1" applyNumberFormat="1" applyFont="1" applyBorder="1" applyAlignment="1" applyProtection="1">
      <alignment vertical="center" wrapText="1"/>
    </xf>
    <xf numFmtId="0" fontId="17" fillId="0" borderId="27" xfId="0" applyFont="1" applyBorder="1" applyAlignment="1">
      <alignment horizontal="left" vertical="center" wrapText="1"/>
    </xf>
    <xf numFmtId="0" fontId="7" fillId="2" borderId="23" xfId="1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7" fillId="2" borderId="12" xfId="1" applyNumberFormat="1" applyFont="1" applyFill="1" applyBorder="1" applyAlignment="1" applyProtection="1">
      <alignment vertical="center" wrapText="1"/>
      <protection locked="0"/>
    </xf>
    <xf numFmtId="0" fontId="19" fillId="0" borderId="28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>
      <alignment horizontal="center" vertical="center" wrapText="1"/>
    </xf>
    <xf numFmtId="177" fontId="22" fillId="0" borderId="33" xfId="0" applyNumberFormat="1" applyFont="1" applyBorder="1" applyAlignment="1">
      <alignment horizontal="right" vertical="center" wrapText="1"/>
    </xf>
    <xf numFmtId="0" fontId="23" fillId="0" borderId="34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center" vertical="center" wrapText="1"/>
    </xf>
    <xf numFmtId="177" fontId="7" fillId="0" borderId="23" xfId="1" applyNumberFormat="1" applyFont="1" applyBorder="1" applyAlignment="1" applyProtection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24" fillId="0" borderId="1" xfId="1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8" fillId="0" borderId="0" xfId="0" applyFont="1">
      <alignment vertical="center"/>
    </xf>
    <xf numFmtId="176" fontId="0" fillId="0" borderId="0" xfId="1" applyFont="1" applyBorder="1" applyAlignment="1" applyProtection="1">
      <alignment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6" fontId="27" fillId="0" borderId="25" xfId="1" applyFont="1" applyBorder="1" applyAlignment="1" applyProtection="1">
      <alignment horizontal="right" vertical="center" wrapText="1"/>
    </xf>
    <xf numFmtId="0" fontId="28" fillId="3" borderId="1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5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R55"/>
  <sheetViews>
    <sheetView tabSelected="1" zoomScaleNormal="100" workbookViewId="0"/>
  </sheetViews>
  <sheetFormatPr defaultColWidth="8.625" defaultRowHeight="13.5"/>
  <cols>
    <col min="1" max="1" width="1.375" customWidth="1"/>
    <col min="2" max="2" width="5.75" customWidth="1"/>
    <col min="3" max="3" width="6.25" customWidth="1"/>
    <col min="4" max="4" width="5.625" customWidth="1"/>
    <col min="5" max="5" width="7.25" customWidth="1"/>
    <col min="6" max="6" width="13.25" customWidth="1"/>
    <col min="8" max="8" width="8.25" customWidth="1"/>
    <col min="9" max="9" width="9.875" customWidth="1"/>
    <col min="11" max="11" width="12.25" customWidth="1"/>
    <col min="12" max="12" width="3.125" customWidth="1"/>
  </cols>
  <sheetData>
    <row r="1" spans="2:18" ht="25.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</row>
    <row r="2" spans="2:18" ht="5.25" customHeight="1"/>
    <row r="3" spans="2:18" ht="13.5" customHeight="1">
      <c r="B3" s="81" t="s">
        <v>1</v>
      </c>
      <c r="C3" s="81"/>
      <c r="D3" s="81"/>
      <c r="E3" s="81"/>
      <c r="F3" s="81"/>
      <c r="G3" s="82" t="s">
        <v>2</v>
      </c>
      <c r="H3" s="82"/>
      <c r="I3" s="82"/>
      <c r="J3" s="83" t="s">
        <v>3</v>
      </c>
      <c r="K3" s="83"/>
    </row>
    <row r="4" spans="2:18" ht="14.25" customHeight="1">
      <c r="B4" s="81"/>
      <c r="C4" s="81"/>
      <c r="D4" s="81"/>
      <c r="E4" s="81"/>
      <c r="F4" s="81"/>
      <c r="G4" s="82"/>
      <c r="H4" s="82"/>
      <c r="I4" s="82"/>
      <c r="J4" s="83"/>
      <c r="K4" s="83"/>
    </row>
    <row r="5" spans="2:18" ht="33.75" customHeight="1">
      <c r="B5" s="81"/>
      <c r="C5" s="81"/>
      <c r="D5" s="81"/>
      <c r="E5" s="81"/>
      <c r="F5" s="81"/>
      <c r="G5" s="1" t="s">
        <v>4</v>
      </c>
      <c r="H5" s="2" t="s">
        <v>5</v>
      </c>
      <c r="I5" s="78" t="s">
        <v>72</v>
      </c>
      <c r="J5" s="3" t="s">
        <v>6</v>
      </c>
      <c r="K5" s="4" t="s">
        <v>5</v>
      </c>
    </row>
    <row r="6" spans="2:18" ht="14.25" customHeight="1">
      <c r="B6" s="84" t="s">
        <v>7</v>
      </c>
      <c r="C6" s="85" t="s">
        <v>8</v>
      </c>
      <c r="D6" s="85"/>
      <c r="E6" s="85"/>
      <c r="F6" s="85"/>
      <c r="G6" s="5"/>
      <c r="H6" s="6" t="s">
        <v>9</v>
      </c>
      <c r="I6" s="7">
        <f t="shared" ref="I6:I31" si="0">ROUND(G6*J6,0)</f>
        <v>0</v>
      </c>
      <c r="J6" s="8">
        <v>38.200000000000003</v>
      </c>
      <c r="K6" s="9" t="s">
        <v>10</v>
      </c>
      <c r="M6" s="86" t="s">
        <v>11</v>
      </c>
      <c r="N6" s="86"/>
      <c r="O6" s="86"/>
      <c r="P6" s="86"/>
      <c r="Q6" s="86"/>
      <c r="R6" s="86"/>
    </row>
    <row r="7" spans="2:18" ht="14.25" customHeight="1">
      <c r="B7" s="84"/>
      <c r="C7" s="87" t="s">
        <v>12</v>
      </c>
      <c r="D7" s="87"/>
      <c r="E7" s="87"/>
      <c r="F7" s="87"/>
      <c r="G7" s="10"/>
      <c r="H7" s="11" t="s">
        <v>9</v>
      </c>
      <c r="I7" s="7">
        <f t="shared" si="0"/>
        <v>0</v>
      </c>
      <c r="J7" s="12">
        <v>35.299999999999997</v>
      </c>
      <c r="K7" s="13" t="s">
        <v>10</v>
      </c>
      <c r="M7" s="86"/>
      <c r="N7" s="86"/>
      <c r="O7" s="86"/>
      <c r="P7" s="86"/>
      <c r="Q7" s="86"/>
      <c r="R7" s="86"/>
    </row>
    <row r="8" spans="2:18" ht="14.25" customHeight="1">
      <c r="B8" s="84"/>
      <c r="C8" s="79" t="s">
        <v>13</v>
      </c>
      <c r="D8" s="79"/>
      <c r="E8" s="79"/>
      <c r="F8" s="79"/>
      <c r="G8" s="10"/>
      <c r="H8" s="11" t="s">
        <v>9</v>
      </c>
      <c r="I8" s="7">
        <f t="shared" si="0"/>
        <v>0</v>
      </c>
      <c r="J8" s="12">
        <v>34.6</v>
      </c>
      <c r="K8" s="13" t="s">
        <v>10</v>
      </c>
    </row>
    <row r="9" spans="2:18" ht="14.25" customHeight="1">
      <c r="B9" s="84"/>
      <c r="C9" s="79" t="s">
        <v>14</v>
      </c>
      <c r="D9" s="79"/>
      <c r="E9" s="79"/>
      <c r="F9" s="79"/>
      <c r="G9" s="10"/>
      <c r="H9" s="11" t="s">
        <v>9</v>
      </c>
      <c r="I9" s="7">
        <f t="shared" si="0"/>
        <v>0</v>
      </c>
      <c r="J9" s="12">
        <v>33.6</v>
      </c>
      <c r="K9" s="13" t="s">
        <v>10</v>
      </c>
    </row>
    <row r="10" spans="2:18" ht="14.25" customHeight="1">
      <c r="B10" s="84"/>
      <c r="C10" s="79" t="s">
        <v>15</v>
      </c>
      <c r="D10" s="79"/>
      <c r="E10" s="79"/>
      <c r="F10" s="79"/>
      <c r="G10" s="10"/>
      <c r="H10" s="11" t="s">
        <v>9</v>
      </c>
      <c r="I10" s="7">
        <f t="shared" si="0"/>
        <v>0</v>
      </c>
      <c r="J10" s="12">
        <v>36.700000000000003</v>
      </c>
      <c r="K10" s="13" t="s">
        <v>10</v>
      </c>
    </row>
    <row r="11" spans="2:18" ht="14.25" customHeight="1">
      <c r="B11" s="84"/>
      <c r="C11" s="79" t="s">
        <v>16</v>
      </c>
      <c r="D11" s="79"/>
      <c r="E11" s="79"/>
      <c r="F11" s="79"/>
      <c r="G11" s="10"/>
      <c r="H11" s="11" t="s">
        <v>9</v>
      </c>
      <c r="I11" s="7">
        <f t="shared" si="0"/>
        <v>0</v>
      </c>
      <c r="J11" s="12">
        <v>37.700000000000003</v>
      </c>
      <c r="K11" s="13" t="s">
        <v>10</v>
      </c>
    </row>
    <row r="12" spans="2:18" ht="14.25" customHeight="1">
      <c r="B12" s="84"/>
      <c r="C12" s="79" t="s">
        <v>17</v>
      </c>
      <c r="D12" s="79"/>
      <c r="E12" s="79"/>
      <c r="F12" s="79"/>
      <c r="G12" s="14"/>
      <c r="H12" s="11" t="s">
        <v>9</v>
      </c>
      <c r="I12" s="7">
        <f t="shared" si="0"/>
        <v>0</v>
      </c>
      <c r="J12" s="12">
        <v>39.1</v>
      </c>
      <c r="K12" s="13" t="s">
        <v>10</v>
      </c>
    </row>
    <row r="13" spans="2:18" ht="14.25" customHeight="1">
      <c r="B13" s="84"/>
      <c r="C13" s="79" t="s">
        <v>18</v>
      </c>
      <c r="D13" s="79"/>
      <c r="E13" s="79"/>
      <c r="F13" s="79"/>
      <c r="G13" s="14"/>
      <c r="H13" s="11" t="s">
        <v>9</v>
      </c>
      <c r="I13" s="7">
        <f t="shared" si="0"/>
        <v>0</v>
      </c>
      <c r="J13" s="12">
        <v>41.9</v>
      </c>
      <c r="K13" s="13" t="s">
        <v>10</v>
      </c>
    </row>
    <row r="14" spans="2:18" ht="14.25" customHeight="1">
      <c r="B14" s="84"/>
      <c r="C14" s="79" t="s">
        <v>19</v>
      </c>
      <c r="D14" s="79"/>
      <c r="E14" s="79"/>
      <c r="F14" s="79"/>
      <c r="G14" s="14"/>
      <c r="H14" s="11" t="s">
        <v>20</v>
      </c>
      <c r="I14" s="7">
        <f t="shared" si="0"/>
        <v>0</v>
      </c>
      <c r="J14" s="12">
        <v>40.9</v>
      </c>
      <c r="K14" s="13" t="s">
        <v>21</v>
      </c>
    </row>
    <row r="15" spans="2:18" ht="14.25" customHeight="1">
      <c r="B15" s="84"/>
      <c r="C15" s="79" t="s">
        <v>22</v>
      </c>
      <c r="D15" s="79"/>
      <c r="E15" s="79"/>
      <c r="F15" s="79"/>
      <c r="G15" s="14"/>
      <c r="H15" s="11" t="s">
        <v>20</v>
      </c>
      <c r="I15" s="7">
        <f t="shared" si="0"/>
        <v>0</v>
      </c>
      <c r="J15" s="12">
        <v>29.9</v>
      </c>
      <c r="K15" s="13" t="s">
        <v>21</v>
      </c>
    </row>
    <row r="16" spans="2:18" ht="14.25" customHeight="1">
      <c r="B16" s="84"/>
      <c r="C16" s="88" t="s">
        <v>23</v>
      </c>
      <c r="D16" s="88"/>
      <c r="E16" s="89" t="s">
        <v>24</v>
      </c>
      <c r="F16" s="89"/>
      <c r="G16" s="15"/>
      <c r="H16" s="16" t="s">
        <v>20</v>
      </c>
      <c r="I16" s="17">
        <f t="shared" si="0"/>
        <v>0</v>
      </c>
      <c r="J16" s="18">
        <v>50.8</v>
      </c>
      <c r="K16" s="19" t="s">
        <v>21</v>
      </c>
    </row>
    <row r="17" spans="2:11" ht="14.25" customHeight="1">
      <c r="B17" s="84"/>
      <c r="C17" s="88"/>
      <c r="D17" s="88"/>
      <c r="E17" s="90" t="s">
        <v>25</v>
      </c>
      <c r="F17" s="90"/>
      <c r="G17" s="14"/>
      <c r="H17" s="20" t="s">
        <v>26</v>
      </c>
      <c r="I17" s="21">
        <f t="shared" si="0"/>
        <v>0</v>
      </c>
      <c r="J17" s="12">
        <v>44.9</v>
      </c>
      <c r="K17" s="13" t="s">
        <v>27</v>
      </c>
    </row>
    <row r="18" spans="2:11" ht="14.25" customHeight="1">
      <c r="B18" s="84"/>
      <c r="C18" s="88" t="s">
        <v>28</v>
      </c>
      <c r="D18" s="88"/>
      <c r="E18" s="90" t="s">
        <v>29</v>
      </c>
      <c r="F18" s="90"/>
      <c r="G18" s="14"/>
      <c r="H18" s="11" t="s">
        <v>20</v>
      </c>
      <c r="I18" s="21">
        <f t="shared" si="0"/>
        <v>0</v>
      </c>
      <c r="J18" s="12">
        <v>54.6</v>
      </c>
      <c r="K18" s="13" t="s">
        <v>21</v>
      </c>
    </row>
    <row r="19" spans="2:11" ht="14.25" customHeight="1">
      <c r="B19" s="84"/>
      <c r="C19" s="88"/>
      <c r="D19" s="88"/>
      <c r="E19" s="91" t="s">
        <v>30</v>
      </c>
      <c r="F19" s="91"/>
      <c r="G19" s="22"/>
      <c r="H19" s="23" t="s">
        <v>26</v>
      </c>
      <c r="I19" s="7">
        <f t="shared" si="0"/>
        <v>0</v>
      </c>
      <c r="J19" s="8">
        <v>43.5</v>
      </c>
      <c r="K19" s="24" t="s">
        <v>27</v>
      </c>
    </row>
    <row r="20" spans="2:11" ht="14.25" customHeight="1">
      <c r="B20" s="84"/>
      <c r="C20" s="92" t="s">
        <v>31</v>
      </c>
      <c r="D20" s="92"/>
      <c r="E20" s="89" t="s">
        <v>32</v>
      </c>
      <c r="F20" s="89"/>
      <c r="G20" s="15"/>
      <c r="H20" s="16" t="s">
        <v>20</v>
      </c>
      <c r="I20" s="17">
        <f t="shared" si="0"/>
        <v>0</v>
      </c>
      <c r="J20" s="25">
        <v>29</v>
      </c>
      <c r="K20" s="19" t="s">
        <v>21</v>
      </c>
    </row>
    <row r="21" spans="2:11" ht="14.25" customHeight="1">
      <c r="B21" s="84"/>
      <c r="C21" s="92"/>
      <c r="D21" s="92"/>
      <c r="E21" s="90" t="s">
        <v>33</v>
      </c>
      <c r="F21" s="90"/>
      <c r="G21" s="14"/>
      <c r="H21" s="11" t="s">
        <v>20</v>
      </c>
      <c r="I21" s="21">
        <f t="shared" si="0"/>
        <v>0</v>
      </c>
      <c r="J21" s="12">
        <v>25.7</v>
      </c>
      <c r="K21" s="13" t="s">
        <v>21</v>
      </c>
    </row>
    <row r="22" spans="2:11" ht="14.25" customHeight="1">
      <c r="B22" s="84"/>
      <c r="C22" s="92"/>
      <c r="D22" s="92"/>
      <c r="E22" s="91" t="s">
        <v>34</v>
      </c>
      <c r="F22" s="91"/>
      <c r="G22" s="22"/>
      <c r="H22" s="6" t="s">
        <v>20</v>
      </c>
      <c r="I22" s="7">
        <f t="shared" si="0"/>
        <v>0</v>
      </c>
      <c r="J22" s="8">
        <v>26.9</v>
      </c>
      <c r="K22" s="24" t="s">
        <v>21</v>
      </c>
    </row>
    <row r="23" spans="2:11" ht="14.25" customHeight="1">
      <c r="B23" s="84"/>
      <c r="C23" s="79" t="s">
        <v>35</v>
      </c>
      <c r="D23" s="79"/>
      <c r="E23" s="79"/>
      <c r="F23" s="79"/>
      <c r="G23" s="14"/>
      <c r="H23" s="11" t="s">
        <v>20</v>
      </c>
      <c r="I23" s="7">
        <f t="shared" si="0"/>
        <v>0</v>
      </c>
      <c r="J23" s="12">
        <v>29.4</v>
      </c>
      <c r="K23" s="13" t="s">
        <v>21</v>
      </c>
    </row>
    <row r="24" spans="2:11" ht="14.25" customHeight="1">
      <c r="B24" s="84"/>
      <c r="C24" s="79" t="s">
        <v>36</v>
      </c>
      <c r="D24" s="79"/>
      <c r="E24" s="79"/>
      <c r="F24" s="79"/>
      <c r="G24" s="14"/>
      <c r="H24" s="11" t="s">
        <v>20</v>
      </c>
      <c r="I24" s="7">
        <f t="shared" si="0"/>
        <v>0</v>
      </c>
      <c r="J24" s="12">
        <v>37.299999999999997</v>
      </c>
      <c r="K24" s="13" t="s">
        <v>21</v>
      </c>
    </row>
    <row r="25" spans="2:11" ht="14.25" customHeight="1">
      <c r="B25" s="84"/>
      <c r="C25" s="79" t="s">
        <v>37</v>
      </c>
      <c r="D25" s="79"/>
      <c r="E25" s="79"/>
      <c r="F25" s="79"/>
      <c r="G25" s="14"/>
      <c r="H25" s="20" t="s">
        <v>26</v>
      </c>
      <c r="I25" s="7">
        <f t="shared" si="0"/>
        <v>0</v>
      </c>
      <c r="J25" s="12">
        <v>21.1</v>
      </c>
      <c r="K25" s="13" t="s">
        <v>27</v>
      </c>
    </row>
    <row r="26" spans="2:11" ht="14.25" customHeight="1">
      <c r="B26" s="84"/>
      <c r="C26" s="79" t="s">
        <v>38</v>
      </c>
      <c r="D26" s="79"/>
      <c r="E26" s="79"/>
      <c r="F26" s="79"/>
      <c r="G26" s="14"/>
      <c r="H26" s="20" t="s">
        <v>26</v>
      </c>
      <c r="I26" s="7">
        <f t="shared" si="0"/>
        <v>0</v>
      </c>
      <c r="J26" s="12">
        <v>3.41</v>
      </c>
      <c r="K26" s="13" t="s">
        <v>27</v>
      </c>
    </row>
    <row r="27" spans="2:11" ht="14.25" customHeight="1">
      <c r="B27" s="84"/>
      <c r="C27" s="79" t="s">
        <v>39</v>
      </c>
      <c r="D27" s="79"/>
      <c r="E27" s="79"/>
      <c r="F27" s="79"/>
      <c r="G27" s="14"/>
      <c r="H27" s="20" t="s">
        <v>26</v>
      </c>
      <c r="I27" s="7">
        <f t="shared" si="0"/>
        <v>0</v>
      </c>
      <c r="J27" s="12">
        <v>8.41</v>
      </c>
      <c r="K27" s="13" t="s">
        <v>27</v>
      </c>
    </row>
    <row r="28" spans="2:11" ht="14.25" customHeight="1">
      <c r="B28" s="84"/>
      <c r="C28" s="93" t="s">
        <v>40</v>
      </c>
      <c r="D28" s="93"/>
      <c r="E28" s="94" t="s">
        <v>41</v>
      </c>
      <c r="F28" s="94"/>
      <c r="G28" s="14"/>
      <c r="H28" s="20" t="s">
        <v>26</v>
      </c>
      <c r="I28" s="26">
        <f t="shared" si="0"/>
        <v>0</v>
      </c>
      <c r="J28" s="27">
        <v>45</v>
      </c>
      <c r="K28" s="13" t="s">
        <v>27</v>
      </c>
    </row>
    <row r="29" spans="2:11" ht="14.25" customHeight="1">
      <c r="B29" s="84"/>
      <c r="C29" s="93"/>
      <c r="D29" s="93"/>
      <c r="E29" s="95" t="s">
        <v>42</v>
      </c>
      <c r="F29" s="95"/>
      <c r="G29" s="10"/>
      <c r="H29" s="28"/>
      <c r="I29" s="21">
        <f t="shared" si="0"/>
        <v>0</v>
      </c>
      <c r="J29" s="29"/>
      <c r="K29" s="30"/>
    </row>
    <row r="30" spans="2:11" ht="14.25" customHeight="1">
      <c r="B30" s="84"/>
      <c r="C30" s="93"/>
      <c r="D30" s="93"/>
      <c r="E30" s="95" t="s">
        <v>42</v>
      </c>
      <c r="F30" s="95"/>
      <c r="G30" s="10"/>
      <c r="H30" s="28"/>
      <c r="I30" s="21">
        <f t="shared" si="0"/>
        <v>0</v>
      </c>
      <c r="J30" s="29"/>
      <c r="K30" s="30"/>
    </row>
    <row r="31" spans="2:11" ht="15" customHeight="1">
      <c r="B31" s="84"/>
      <c r="C31" s="93"/>
      <c r="D31" s="93"/>
      <c r="E31" s="96" t="s">
        <v>42</v>
      </c>
      <c r="F31" s="96"/>
      <c r="G31" s="31"/>
      <c r="H31" s="32"/>
      <c r="I31" s="33">
        <f t="shared" si="0"/>
        <v>0</v>
      </c>
      <c r="J31" s="34"/>
      <c r="K31" s="35"/>
    </row>
    <row r="32" spans="2:11" ht="15" customHeight="1">
      <c r="B32" s="84"/>
      <c r="C32" s="97" t="s">
        <v>43</v>
      </c>
      <c r="D32" s="97"/>
      <c r="E32" s="97"/>
      <c r="F32" s="97"/>
      <c r="G32" s="97"/>
      <c r="H32" s="97"/>
      <c r="I32" s="36">
        <f>SUM(I6:I31)</f>
        <v>0</v>
      </c>
      <c r="J32" s="37"/>
      <c r="K32" s="37"/>
    </row>
    <row r="33" spans="2:14" ht="14.25" customHeight="1">
      <c r="B33" s="84" t="s">
        <v>44</v>
      </c>
      <c r="C33" s="98" t="s">
        <v>45</v>
      </c>
      <c r="D33" s="98"/>
      <c r="E33" s="98"/>
      <c r="F33" s="98"/>
      <c r="G33" s="38"/>
      <c r="H33" s="39" t="s">
        <v>46</v>
      </c>
      <c r="I33" s="26">
        <f t="shared" ref="I33:I36" si="1">ROUND(G33*J33,0)</f>
        <v>0</v>
      </c>
      <c r="J33" s="40">
        <v>1.02</v>
      </c>
      <c r="K33" s="41" t="s">
        <v>47</v>
      </c>
    </row>
    <row r="34" spans="2:14" ht="14.25" customHeight="1">
      <c r="B34" s="84"/>
      <c r="C34" s="99" t="s">
        <v>48</v>
      </c>
      <c r="D34" s="99"/>
      <c r="E34" s="99"/>
      <c r="F34" s="99"/>
      <c r="G34" s="42"/>
      <c r="H34" s="43" t="s">
        <v>46</v>
      </c>
      <c r="I34" s="21">
        <f t="shared" si="1"/>
        <v>0</v>
      </c>
      <c r="J34" s="12">
        <v>1.36</v>
      </c>
      <c r="K34" s="13" t="s">
        <v>47</v>
      </c>
    </row>
    <row r="35" spans="2:14" ht="14.25" customHeight="1">
      <c r="B35" s="84"/>
      <c r="C35" s="98" t="s">
        <v>49</v>
      </c>
      <c r="D35" s="98"/>
      <c r="E35" s="98"/>
      <c r="F35" s="98"/>
      <c r="G35" s="44"/>
      <c r="H35" s="39" t="s">
        <v>46</v>
      </c>
      <c r="I35" s="26">
        <f t="shared" si="1"/>
        <v>0</v>
      </c>
      <c r="J35" s="45">
        <v>1.36</v>
      </c>
      <c r="K35" s="41" t="s">
        <v>47</v>
      </c>
    </row>
    <row r="36" spans="2:14" ht="15" customHeight="1">
      <c r="B36" s="84"/>
      <c r="C36" s="100" t="s">
        <v>50</v>
      </c>
      <c r="D36" s="100"/>
      <c r="E36" s="100"/>
      <c r="F36" s="100"/>
      <c r="G36" s="46"/>
      <c r="H36" s="47" t="s">
        <v>46</v>
      </c>
      <c r="I36" s="17">
        <f t="shared" si="1"/>
        <v>0</v>
      </c>
      <c r="J36" s="18">
        <v>1.36</v>
      </c>
      <c r="K36" s="19" t="s">
        <v>47</v>
      </c>
    </row>
    <row r="37" spans="2:14" ht="15" customHeight="1">
      <c r="B37" s="84"/>
      <c r="C37" s="97" t="s">
        <v>43</v>
      </c>
      <c r="D37" s="97"/>
      <c r="E37" s="97"/>
      <c r="F37" s="97"/>
      <c r="G37" s="97"/>
      <c r="H37" s="97"/>
      <c r="I37" s="48">
        <f>SUM(I33:I36)</f>
        <v>0</v>
      </c>
      <c r="J37" s="49"/>
      <c r="K37" s="37"/>
    </row>
    <row r="38" spans="2:14" ht="14.25" customHeight="1">
      <c r="B38" s="84" t="s">
        <v>51</v>
      </c>
      <c r="C38" s="101" t="s">
        <v>52</v>
      </c>
      <c r="D38" s="101"/>
      <c r="E38" s="101"/>
      <c r="F38" s="50" t="s">
        <v>53</v>
      </c>
      <c r="G38" s="51"/>
      <c r="H38" s="52" t="s">
        <v>54</v>
      </c>
      <c r="I38" s="26">
        <f t="shared" ref="I38:I39" si="2">G38*J38</f>
        <v>0</v>
      </c>
      <c r="J38" s="40">
        <v>9.9700000000000006</v>
      </c>
      <c r="K38" s="41" t="s">
        <v>55</v>
      </c>
    </row>
    <row r="39" spans="2:14" ht="14.25">
      <c r="B39" s="84"/>
      <c r="C39" s="101"/>
      <c r="D39" s="101"/>
      <c r="E39" s="101"/>
      <c r="F39" s="53" t="s">
        <v>56</v>
      </c>
      <c r="G39" s="54"/>
      <c r="H39" s="55" t="s">
        <v>54</v>
      </c>
      <c r="I39" s="21">
        <f t="shared" si="2"/>
        <v>0</v>
      </c>
      <c r="J39" s="56">
        <v>9.2799999999999994</v>
      </c>
      <c r="K39" s="13" t="s">
        <v>55</v>
      </c>
    </row>
    <row r="40" spans="2:14" ht="14.25" customHeight="1">
      <c r="B40" s="84"/>
      <c r="C40" s="102" t="s">
        <v>57</v>
      </c>
      <c r="D40" s="102"/>
      <c r="E40" s="102"/>
      <c r="F40" s="53" t="s">
        <v>58</v>
      </c>
      <c r="G40" s="42"/>
      <c r="H40" s="55" t="s">
        <v>54</v>
      </c>
      <c r="I40" s="7">
        <f>ROUND(G40*J40,0)</f>
        <v>0</v>
      </c>
      <c r="J40" s="56">
        <v>9.76</v>
      </c>
      <c r="K40" s="13" t="s">
        <v>55</v>
      </c>
    </row>
    <row r="41" spans="2:14">
      <c r="B41" s="84"/>
      <c r="C41" s="102"/>
      <c r="D41" s="102"/>
      <c r="E41" s="102"/>
      <c r="F41" s="57" t="s">
        <v>59</v>
      </c>
      <c r="G41" s="58"/>
      <c r="H41" s="59" t="s">
        <v>54</v>
      </c>
      <c r="I41" s="60"/>
      <c r="J41" s="61"/>
      <c r="K41" s="62"/>
    </row>
    <row r="42" spans="2:14" ht="15" customHeight="1">
      <c r="B42" s="84"/>
      <c r="C42" s="97" t="s">
        <v>60</v>
      </c>
      <c r="D42" s="97"/>
      <c r="E42" s="97"/>
      <c r="F42" s="97"/>
      <c r="G42" s="97"/>
      <c r="H42" s="97"/>
      <c r="I42" s="63">
        <f>SUM(I38:I40)</f>
        <v>0</v>
      </c>
      <c r="J42" s="64"/>
      <c r="K42" s="65"/>
    </row>
    <row r="43" spans="2:14" ht="18" customHeight="1">
      <c r="B43" s="97" t="s">
        <v>61</v>
      </c>
      <c r="C43" s="97"/>
      <c r="D43" s="97"/>
      <c r="E43" s="97"/>
      <c r="F43" s="97"/>
      <c r="G43" s="97"/>
      <c r="H43" s="66"/>
      <c r="I43" s="67">
        <f>I32+I37+I42</f>
        <v>0</v>
      </c>
      <c r="J43" s="68" t="s">
        <v>62</v>
      </c>
      <c r="K43" s="65"/>
    </row>
    <row r="45" spans="2:14" ht="28.5" customHeight="1">
      <c r="B45" s="110" t="s">
        <v>71</v>
      </c>
      <c r="C45" s="111"/>
      <c r="D45" s="111"/>
      <c r="E45" s="111"/>
      <c r="F45" s="111"/>
      <c r="G45" s="111"/>
      <c r="H45" s="69"/>
      <c r="I45" s="105">
        <f>ROUND(+I43/10*0.258,0)</f>
        <v>0</v>
      </c>
      <c r="J45" s="105"/>
      <c r="K45" s="70" t="s">
        <v>63</v>
      </c>
      <c r="L45" s="71"/>
      <c r="M45" s="72"/>
      <c r="N45" s="73"/>
    </row>
    <row r="46" spans="2:14" ht="27.75" customHeight="1">
      <c r="B46" s="106" t="s">
        <v>64</v>
      </c>
      <c r="C46" s="106"/>
      <c r="D46" s="107" t="s">
        <v>65</v>
      </c>
      <c r="E46" s="107"/>
      <c r="F46" s="107"/>
      <c r="G46" s="74" t="str">
        <f>IF(I45&lt;1500,"該当しません","該当します")</f>
        <v>該当しません</v>
      </c>
      <c r="H46" s="75"/>
      <c r="I46" s="75"/>
      <c r="J46" s="75"/>
      <c r="K46" s="76"/>
    </row>
    <row r="48" spans="2:14" ht="30" customHeight="1">
      <c r="B48" s="108" t="s">
        <v>66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2:12" ht="8.25" customHeight="1"/>
    <row r="50" spans="2:12" ht="31.5" customHeight="1">
      <c r="B50" s="103" t="s">
        <v>69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2:12" ht="5.25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2:12" ht="51.75" customHeight="1">
      <c r="B52" s="103" t="s">
        <v>68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2:12" ht="28.5" customHeight="1">
      <c r="B53" s="103" t="s">
        <v>70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</row>
    <row r="54" spans="2:12" ht="6.75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2:12" ht="26.25" customHeight="1">
      <c r="B55" s="103" t="s">
        <v>67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</sheetData>
  <sheetProtection selectLockedCells="1" selectUnlockedCells="1"/>
  <mergeCells count="57">
    <mergeCell ref="B53:L53"/>
    <mergeCell ref="B55:L55"/>
    <mergeCell ref="I45:J45"/>
    <mergeCell ref="B46:C46"/>
    <mergeCell ref="D46:F46"/>
    <mergeCell ref="B48:L48"/>
    <mergeCell ref="B50:L50"/>
    <mergeCell ref="B52:L52"/>
    <mergeCell ref="B45:G45"/>
    <mergeCell ref="B38:B42"/>
    <mergeCell ref="C38:E39"/>
    <mergeCell ref="C40:E41"/>
    <mergeCell ref="C42:H42"/>
    <mergeCell ref="B43:G43"/>
    <mergeCell ref="C32:H32"/>
    <mergeCell ref="B33:B37"/>
    <mergeCell ref="C33:F33"/>
    <mergeCell ref="C34:F34"/>
    <mergeCell ref="C35:F35"/>
    <mergeCell ref="C36:F36"/>
    <mergeCell ref="C37:H37"/>
    <mergeCell ref="C23:F23"/>
    <mergeCell ref="C25:F25"/>
    <mergeCell ref="C26:F26"/>
    <mergeCell ref="C27:F27"/>
    <mergeCell ref="C28:D31"/>
    <mergeCell ref="E28:F28"/>
    <mergeCell ref="E29:F29"/>
    <mergeCell ref="E30:F30"/>
    <mergeCell ref="E31:F31"/>
    <mergeCell ref="E18:F18"/>
    <mergeCell ref="E19:F19"/>
    <mergeCell ref="C20:D22"/>
    <mergeCell ref="E20:F20"/>
    <mergeCell ref="E21:F21"/>
    <mergeCell ref="E22:F22"/>
    <mergeCell ref="M6:R7"/>
    <mergeCell ref="C7:F7"/>
    <mergeCell ref="C8:F8"/>
    <mergeCell ref="C9:F9"/>
    <mergeCell ref="C10:F10"/>
    <mergeCell ref="C11:F11"/>
    <mergeCell ref="B1:K1"/>
    <mergeCell ref="B3:F5"/>
    <mergeCell ref="G3:I4"/>
    <mergeCell ref="J3:K4"/>
    <mergeCell ref="B6:B32"/>
    <mergeCell ref="C6:F6"/>
    <mergeCell ref="C12:F12"/>
    <mergeCell ref="C13:F13"/>
    <mergeCell ref="C14:F14"/>
    <mergeCell ref="C15:F15"/>
    <mergeCell ref="C24:F24"/>
    <mergeCell ref="C16:D17"/>
    <mergeCell ref="E16:F16"/>
    <mergeCell ref="E17:F17"/>
    <mergeCell ref="C18:D19"/>
  </mergeCells>
  <phoneticPr fontId="31"/>
  <pageMargins left="0.59027777777777779" right="0.2" top="0.50972222222222219" bottom="0.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エネルギー使用（原油換算）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2019-03-12T02:12:37Z</dcterms:created>
  <dcterms:modified xsi:type="dcterms:W3CDTF">2019-03-12T02:18:10Z</dcterms:modified>
</cp:coreProperties>
</file>