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1418454B-7771-4B83-90E8-FA698CA00A89}" xr6:coauthVersionLast="36" xr6:coauthVersionMax="47" xr10:uidLastSave="{00000000-0000-0000-0000-000000000000}"/>
  <workbookProtection workbookAlgorithmName="SHA-512" workbookHashValue="J1FeYU5cSg3vYnZBdzOYXZXcaj4OUgYHukshWRfrkZX1C8bFRaCMY5XME9eufxmjHGUzCbcQIces0fPf0i0r9A==" workbookSaltValue="eyMAqO258OrMEsyM2riyW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B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<sst xmlns="http://schemas.openxmlformats.org/spreadsheetml/2006/main" count="247" uniqueCount="121">
  <si>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</si>
  <si>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</si>
  <si>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</si>
  <si>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</si>
  <si>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</si>
  <si>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</si>
  <si>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</si>
  <si>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</si>
  <si>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</si>
  <si>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</si>
  <si>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</si>
  <si>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</si>
  <si>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</si>
  <si>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</si>
  <si>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</si>
  <si>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</si>
  <si>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</si>
  <si>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</si>
  <si>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</si>
  <si>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</si>
  <si>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</si>
  <si>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</si>
  <si>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</si>
  <si>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</si>
  <si>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</si>
  <si>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</si>
  <si>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</si>
  <si>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</si>
  <si>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</si>
  <si>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</si>
  <si>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</si>
  <si>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</si>
  <si>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</si>
  <si>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</si>
  <si>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</si>
  <si>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</si>
  <si>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</si>
  <si>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</si>
  <si>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</si>
  <si>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</si>
  <si>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</si>
  <si>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</si>
  <si>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</si>
  <si>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</si>
  <si>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</si>
  <si>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</si>
  <si>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</si>
  <si>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</si>
  <si>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</si>
  <si>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</si>
  <si>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</si>
  <si>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</si>
  <si>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</si>
  <si>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</si>
  <si>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</si>
  <si>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</si>
  <si>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</si>
  <si>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</si>
  <si>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</si>
  <si>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</si>
  <si>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</si>
  <si>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</si>
  <si>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</si>
  <si>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</si>
  <si>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</si>
  <si>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</si>
  <si>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</si>
  <si>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</si>
  <si>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</si>
  <si>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</si>
  <si>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</si>
  <si>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</si>
  <si>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</si>
  <si>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</si>
  <si>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</si>
  <si>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</si>
  <si>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</si>
  <si>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</si>
  <si>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</si>
  <si>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</si>
  <si>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</si>
  <si>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</si>
  <si>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</si>
  <si>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</si>
  <si>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</si>
  <si>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</si>
  <si>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</si>
  <si>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</si>
  <si>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</si>
  <si>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</si>
  <si>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</si>
  <si>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</si>
  <si>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</si>
  <si>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</si>
  <si>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</si>
  <si>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</si>
  <si>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</si>
  <si>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</si>
  <si>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</si>
  <si>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</si>
  <si>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</si>
  <si>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</si>
  <si>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</si>
  <si>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</si>
  <si>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</si>
  <si>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</si>
  <si>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</si>
  <si>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</si>
  <si>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</si>
  <si>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</si>
  <si>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</si>
  <si>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</si>
  <si>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</si>
  <si>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</si>
  <si>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</si>
  <si>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</si>
  <si>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</si>
  <si>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</si>
  <si>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
　一般会計からの繰入金に依存している状況。
④企業債残高対事業規模比率
　企業債の償還金は１００％一般会計からの繰入金に依存している状況。
⑤経費回収率
　使用料で回収すべき経費を賄えていない状況。
⑥汚水処理原価
　修繕料が増加しているため増加傾向である。
⑦施設利用率
　施設利用率は、横ばいである。
⑧水洗化率
　水洗便所の整備が進み１００％の値である。
現状・課題のコメント
　水洗化率は１００％の値ではあるが、汚水処理人口の減少等により使用料の増加は見込まれないので一般会計からの繰入金に依存している状況
　維持管理費等の効率化を図りつつ使用料の改定を視野に入れ経営改善していく必要がある。</t>
    <phoneticPr fontId="4"/>
  </si>
  <si>
    <t>　維持管理費等の効率化を図りつつ使用料の改定を視野に入れ経営改善していく必要がある。
　公営企業会計の適用については、令和５年度から予定している。</t>
    <phoneticPr fontId="4"/>
  </si>
  <si>
    <t>　平成７年度から事業を開始し、令和３年度で２７年が経過した。
　浄化槽本体の修繕は数基行ったが、布設替えを行う必要がある状況ではない。
　今後、老朽化が進めば計画的に布設替えを行っていく必要がある。</t>
    <rPh sb="41" eb="42">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</si>
</sst>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C-4F4C-B7CC-754FCC8354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BC-4F4C-B7CC-754FCC8354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40.54</c:v>
                </c:pt>
                <c:pt idx="1">
                  <c:v>40.54</c:v>
                </c:pt>
                <c:pt idx="2">
                  <c:v>43.24</c:v>
                </c:pt>
                <c:pt idx="3">
                  <c:v>43.24</c:v>
                </c:pt>
                <c:pt idx="4">
                  <c:v>40.54</c:v>
                </c:pt>
              </c:numCache>
            </c:numRef>
          </c:val>
          <c:extLst>
            <c:ext xmlns:c16="http://schemas.microsoft.com/office/drawing/2014/chart" uri="{C3380CC4-5D6E-409C-BE32-E72D297353CC}">
              <c16:uniqueId val="{00000000-C87F-4CD7-8360-D58940AA49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C87F-4CD7-8360-D58940AA49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1E-43A6-9033-6B785D8DD8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111E-43A6-9033-6B785D8DD8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84.6</c:v>
                </c:pt>
                <c:pt idx="1">
                  <c:v>87.78</c:v>
                </c:pt>
                <c:pt idx="2">
                  <c:v>72.709999999999994</c:v>
                </c:pt>
                <c:pt idx="3">
                  <c:v>70.39</c:v>
                </c:pt>
                <c:pt idx="4">
                  <c:v>69.959999999999994</c:v>
                </c:pt>
              </c:numCache>
            </c:numRef>
          </c:val>
          <c:extLst>
            <c:ext xmlns:c16="http://schemas.microsoft.com/office/drawing/2014/chart" uri="{C3380CC4-5D6E-409C-BE32-E72D297353CC}">
              <c16:uniqueId val="{00000000-A069-4B71-96D0-8AD6DE27F2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9-4B71-96D0-8AD6DE27F2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8-4292-9FB9-DEC505280A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8-4292-9FB9-DEC505280A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E-414D-AE2C-1BAAF35022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E-414D-AE2C-1BAAF35022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B-495E-9A41-13E256293B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B-495E-9A41-13E256293B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5-474B-B12C-2EB47EE14D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5-474B-B12C-2EB47EE14D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53.66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6A-47E1-AC89-32C81AA9EF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726A-47E1-AC89-32C81AA9EF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52.86</c:v>
                </c:pt>
                <c:pt idx="1">
                  <c:v>50.58</c:v>
                </c:pt>
                <c:pt idx="2">
                  <c:v>45.31</c:v>
                </c:pt>
                <c:pt idx="3">
                  <c:v>43.82</c:v>
                </c:pt>
                <c:pt idx="4">
                  <c:v>43.34</c:v>
                </c:pt>
              </c:numCache>
            </c:numRef>
          </c:val>
          <c:extLst>
            <c:ext xmlns:c16="http://schemas.microsoft.com/office/drawing/2014/chart" uri="{C3380CC4-5D6E-409C-BE32-E72D297353CC}">
              <c16:uniqueId val="{00000000-1554-40E2-B658-B2B1CFDF27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1554-40E2-B658-B2B1CFDF27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233.08</c:v>
                </c:pt>
                <c:pt idx="1">
                  <c:v>245.33</c:v>
                </c:pt>
                <c:pt idx="2">
                  <c:v>270.64</c:v>
                </c:pt>
                <c:pt idx="3">
                  <c:v>283.29000000000002</c:v>
                </c:pt>
                <c:pt idx="4">
                  <c:v>288.55</c:v>
                </c:pt>
              </c:numCache>
            </c:numRef>
          </c:val>
          <c:extLst>
            <c:ext xmlns:c16="http://schemas.microsoft.com/office/drawing/2014/chart" uri="{C3380CC4-5D6E-409C-BE32-E72D297353CC}">
              <c16:uniqueId val="{00000000-EA94-4BA8-9F09-89F37096A9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EA94-4BA8-9F09-89F37096A9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15222</v>
      </c>
      <c r="AM8" s="37"/>
      <c r="AN8" s="37"/>
      <c r="AO8" s="37"/>
      <c r="AP8" s="37"/>
      <c r="AQ8" s="37"/>
      <c r="AR8" s="37"/>
      <c r="AS8" s="37"/>
      <c r="AT8" s="38">
        <f>データ!T6</f>
        <v>439.28</v>
      </c>
      <c r="AU8" s="38"/>
      <c r="AV8" s="38"/>
      <c r="AW8" s="38"/>
      <c r="AX8" s="38"/>
      <c r="AY8" s="38"/>
      <c r="AZ8" s="38"/>
      <c r="BA8" s="38"/>
      <c r="BB8" s="38">
        <f>データ!U6</f>
        <v>34.65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0.4</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60</v>
      </c>
      <c r="AM10" s="37"/>
      <c r="AN10" s="37"/>
      <c r="AO10" s="37"/>
      <c r="AP10" s="37"/>
      <c r="AQ10" s="37"/>
      <c r="AR10" s="37"/>
      <c r="AS10" s="37"/>
      <c r="AT10" s="38">
        <f>データ!W6</f>
        <v>0.01</v>
      </c>
      <c r="AU10" s="38"/>
      <c r="AV10" s="38"/>
      <c r="AW10" s="38"/>
      <c r="AX10" s="38"/>
      <c r="AY10" s="38"/>
      <c r="AZ10" s="38"/>
      <c r="BA10" s="38"/>
      <c r="BB10" s="38">
        <f>データ!X6</f>
        <v>6000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45</v>
      </c>
      <c r="N86" s="12" t="s">
        <v>43</v>
      </c>
      <c r="O86" s="12" t="str">
        <f>データ!EO6</f>
        <v>【-】</v>
      </c>
    </row>
  </sheetData>
  <sheetProtection algorithmName="SHA-512" hashValue="PyIuTK6UFI2g36QHChjqJSMg+m3cCImnQw9kHFY1algeE2hvpDkydGU6Ja+pGx5YDD3ZzG+0llCnKWNC3pE9Eg==" saltValue="1HH2ssko4Oba8QtsLW2QH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104213</v>
      </c>
      <c r="D6" s="19">
        <f t="shared" si="3"/>
        <v>47</v>
      </c>
      <c r="E6" s="19">
        <f t="shared" si="3"/>
        <v>18</v>
      </c>
      <c r="F6" s="19">
        <f t="shared" si="3"/>
        <v>1</v>
      </c>
      <c r="G6" s="19">
        <f t="shared" si="3"/>
        <v>0</v>
      </c>
      <c r="H6" s="19" t="str">
        <f t="shared" si="3"/>
        <v>群馬県　中之条町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0.4</v>
      </c>
      <c r="Q6" s="20">
        <f t="shared" si="3"/>
        <v>100</v>
      </c>
      <c r="R6" s="20">
        <f t="shared" si="3"/>
        <v>2200</v>
      </c>
      <c r="S6" s="20">
        <f t="shared" si="3"/>
        <v>15222</v>
      </c>
      <c r="T6" s="20">
        <f t="shared" si="3"/>
        <v>439.28</v>
      </c>
      <c r="U6" s="20">
        <f t="shared" si="3"/>
        <v>34.65</v>
      </c>
      <c r="V6" s="20">
        <f t="shared" si="3"/>
        <v>60</v>
      </c>
      <c r="W6" s="20">
        <f t="shared" si="3"/>
        <v>0.01</v>
      </c>
      <c r="X6" s="20">
        <f t="shared" si="3"/>
        <v>6000</v>
      </c>
      <c r="Y6" s="21">
        <f>IF(Y7="",NA(),Y7)</f>
        <v>84.6</v>
      </c>
      <c r="Z6" s="21">
        <f t="shared" ref="Z6:AH6" si="4">IF(Z7="",NA(),Z7)</f>
        <v>87.78</v>
      </c>
      <c r="AA6" s="21">
        <f t="shared" si="4"/>
        <v>72.709999999999994</v>
      </c>
      <c r="AB6" s="21">
        <f t="shared" si="4"/>
        <v>70.39</v>
      </c>
      <c r="AC6" s="21">
        <f t="shared" si="4"/>
        <v>69.959999999999994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53.66</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52.86</v>
      </c>
      <c r="BR6" s="21">
        <f t="shared" ref="BR6:BZ6" si="8">IF(BR7="",NA(),BR7)</f>
        <v>50.58</v>
      </c>
      <c r="BS6" s="21">
        <f t="shared" si="8"/>
        <v>45.31</v>
      </c>
      <c r="BT6" s="21">
        <f t="shared" si="8"/>
        <v>43.82</v>
      </c>
      <c r="BU6" s="21">
        <f t="shared" si="8"/>
        <v>43.34</v>
      </c>
      <c r="BV6" s="21">
        <f t="shared" si="8"/>
        <v>52.55</v>
      </c>
      <c r="BW6" s="21">
        <f t="shared" si="8"/>
        <v>52.23</v>
      </c>
      <c r="BX6" s="21">
        <f t="shared" si="8"/>
        <v>50.06</v>
      </c>
      <c r="BY6" s="21">
        <f t="shared" si="8"/>
        <v>49.38</v>
      </c>
      <c r="BZ6" s="21">
        <f t="shared" si="8"/>
        <v>48.53</v>
      </c>
      <c r="CA6" s="20" t="str">
        <f>IF(CA7="","",IF(CA7="-","【-】","【"&amp;SUBSTITUTE(TEXT(CA7,"#,##0.00"),"-","△")&amp;"】"))</f>
        <v>【48.97】</v>
      </c>
      <c r="CB6" s="21">
        <f>IF(CB7="",NA(),CB7)</f>
        <v>233.08</v>
      </c>
      <c r="CC6" s="21">
        <f t="shared" ref="CC6:CK6" si="9">IF(CC7="",NA(),CC7)</f>
        <v>245.33</v>
      </c>
      <c r="CD6" s="21">
        <f t="shared" si="9"/>
        <v>270.64</v>
      </c>
      <c r="CE6" s="21">
        <f t="shared" si="9"/>
        <v>283.29000000000002</v>
      </c>
      <c r="CF6" s="21">
        <f t="shared" si="9"/>
        <v>288.55</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40.54</v>
      </c>
      <c r="CN6" s="21">
        <f t="shared" ref="CN6:CV6" si="10">IF(CN7="",NA(),CN7)</f>
        <v>40.54</v>
      </c>
      <c r="CO6" s="21">
        <f t="shared" si="10"/>
        <v>43.24</v>
      </c>
      <c r="CP6" s="21">
        <f t="shared" si="10"/>
        <v>43.24</v>
      </c>
      <c r="CQ6" s="21">
        <f t="shared" si="10"/>
        <v>40.54</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104213</v>
      </c>
      <c r="D7" s="23">
        <v>47</v>
      </c>
      <c r="E7" s="23">
        <v>18</v>
      </c>
      <c r="F7" s="23">
        <v>1</v>
      </c>
      <c r="G7" s="23">
        <v>0</v>
      </c>
      <c r="H7" s="23" t="s">
        <v>98</v>
      </c>
      <c r="I7" s="23" t="s">
        <v>99</v>
      </c>
      <c r="J7" s="23" t="s">
        <v>100</v>
      </c>
      <c r="K7" s="23" t="s">
        <v>101</v>
      </c>
      <c r="L7" s="23" t="s">
        <v>102</v>
      </c>
      <c r="M7" s="23" t="s">
        <v>103</v>
      </c>
      <c r="N7" s="24" t="s">
        <v>104</v>
      </c>
      <c r="O7" s="24" t="s">
        <v>105</v>
      </c>
      <c r="P7" s="24">
        <v>0.4</v>
      </c>
      <c r="Q7" s="24">
        <v>100</v>
      </c>
      <c r="R7" s="24">
        <v>2200</v>
      </c>
      <c r="S7" s="24">
        <v>15222</v>
      </c>
      <c r="T7" s="24">
        <v>439.28</v>
      </c>
      <c r="U7" s="24">
        <v>34.65</v>
      </c>
      <c r="V7" s="24">
        <v>60</v>
      </c>
      <c r="W7" s="24">
        <v>0.01</v>
      </c>
      <c r="X7" s="24">
        <v>6000</v>
      </c>
      <c r="Y7" s="24">
        <v>84.6</v>
      </c>
      <c r="Z7" s="24">
        <v>87.78</v>
      </c>
      <c r="AA7" s="24">
        <v>72.709999999999994</v>
      </c>
      <c r="AB7" s="24">
        <v>70.39</v>
      </c>
      <c r="AC7" s="24">
        <v>69.959999999999994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53.66</v>
      </c>
      <c r="BH7" s="24">
        <v>0</v>
      </c>
      <c r="BI7" s="24">
        <v>0</v>
      </c>
      <c r="BJ7" s="24">
        <v>0</v>
      </c>
      <c r="BK7" s="24">
        <v>888.8</v>
      </c>
      <c r="BL7" s="24">
        <v>855.65</v>
      </c>
      <c r="BM7" s="24">
        <v>862.99</v>
      </c>
      <c r="BN7" s="24">
        <v>782.91</v>
      </c>
      <c r="BO7" s="24">
        <v>783.21</v>
      </c>
      <c r="BP7" s="24">
        <v>765.05</v>
      </c>
      <c r="BQ7" s="24">
        <v>52.86</v>
      </c>
      <c r="BR7" s="24">
        <v>50.58</v>
      </c>
      <c r="BS7" s="24">
        <v>45.31</v>
      </c>
      <c r="BT7" s="24">
        <v>43.82</v>
      </c>
      <c r="BU7" s="24">
        <v>43.34</v>
      </c>
      <c r="BV7" s="24">
        <v>52.55</v>
      </c>
      <c r="BW7" s="24">
        <v>52.23</v>
      </c>
      <c r="BX7" s="24">
        <v>50.06</v>
      </c>
      <c r="BY7" s="24">
        <v>49.38</v>
      </c>
      <c r="BZ7" s="24">
        <v>48.53</v>
      </c>
      <c r="CA7" s="24">
        <v>48.97</v>
      </c>
      <c r="CB7" s="24">
        <v>233.08</v>
      </c>
      <c r="CC7" s="24">
        <v>245.33</v>
      </c>
      <c r="CD7" s="24">
        <v>270.64</v>
      </c>
      <c r="CE7" s="24">
        <v>283.29000000000002</v>
      </c>
      <c r="CF7" s="24">
        <v>288.55</v>
      </c>
      <c r="CG7" s="24">
        <v>292.45</v>
      </c>
      <c r="CH7" s="24">
        <v>294.05</v>
      </c>
      <c r="CI7" s="24">
        <v>309.22000000000003</v>
      </c>
      <c r="CJ7" s="24">
        <v>316.97000000000003</v>
      </c>
      <c r="CK7" s="24">
        <v>326.17</v>
      </c>
      <c r="CL7" s="24">
        <v>328.76</v>
      </c>
      <c r="CM7" s="24">
        <v>40.54</v>
      </c>
      <c r="CN7" s="24">
        <v>40.54</v>
      </c>
      <c r="CO7" s="24">
        <v>43.24</v>
      </c>
      <c r="CP7" s="24">
        <v>43.24</v>
      </c>
      <c r="CQ7" s="24">
        <v>40.54</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2023-01-13T00:11:01Z</dcterms:created>
  <dcterms:modified xsi:type="dcterms:W3CDTF">2023-02-03T00:07:20Z</dcterms:modified>
  <cp:category/>
</cp:coreProperties>
</file>