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22 嬬恋村\"/>
    </mc:Choice>
  </mc:AlternateContent>
  <xr:revisionPtr revIDLastSave="0" documentId="13_ncr:1_{13479224-FD43-4EB1-91CE-B5511D04BC42}" xr6:coauthVersionLast="36" xr6:coauthVersionMax="36" xr10:uidLastSave="{00000000-0000-0000-0000-000000000000}"/>
  <workbookProtection workbookAlgorithmName="SHA-512" workbookHashValue="9/4Bl2MCdt/sGeyAIPx0d/rKuuCXCXq6veGcWszuRk/Oq6+qA1z1v5JeAGz9PZd2VwT3LK+Ci9OIjTHDLQqXnA==" workbookSaltValue="aZMeanpx1xxWAaFHJEpFmw=="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AD10" i="4" s="1"/>
  <c r="Q6" i="5"/>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W10" i="4"/>
  <c r="I10" i="4"/>
  <c r="BB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<sst xmlns="http://schemas.openxmlformats.org/spreadsheetml/2006/main" count="247" uniqueCount="120">
  <si>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</si>
  <si>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</si>
  <si>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</si>
  <si>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</si>
  <si>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</si>
  <si>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</si>
  <si>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</si>
  <si>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</si>
  <si>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</si>
  <si>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</si>
  <si>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</si>
  <si>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</si>
  <si>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</si>
  <si>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</si>
  <si>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</si>
  <si>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</si>
  <si>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</si>
  <si>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</si>
  <si>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</si>
  <si>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</si>
  <si>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</si>
  <si>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</si>
  <si>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</si>
  <si>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</si>
  <si>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</si>
  <si>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</si>
  <si>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</si>
  <si>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</si>
  <si>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</si>
  <si>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</si>
  <si>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</si>
  <si>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</si>
  <si>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</si>
  <si>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</si>
  <si>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</si>
  <si>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</si>
  <si>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</si>
  <si>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</si>
  <si>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</si>
  <si>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</si>
  <si>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</si>
  <si>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</si>
  <si>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</si>
  <si>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</si>
  <si>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</si>
  <si>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</si>
  <si>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</si>
  <si>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</si>
  <si>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</si>
  <si>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</si>
  <si>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</si>
  <si>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</si>
  <si>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</si>
  <si>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</si>
  <si>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</si>
  <si>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</si>
  <si>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</si>
  <si>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</si>
  <si>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</si>
  <si>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</si>
  <si>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</si>
  <si>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</si>
  <si>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</si>
  <si>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</si>
  <si>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</si>
  <si>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</si>
  <si>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</si>
  <si>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</si>
  <si>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</si>
  <si>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</si>
  <si>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</si>
  <si>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</si>
  <si>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</si>
  <si>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</si>
  <si>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</si>
  <si>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</si>
  <si>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</si>
  <si>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</si>
  <si>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</si>
  <si>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</si>
  <si>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</si>
  <si>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</si>
  <si>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</si>
  <si>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</si>
  <si>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</si>
  <si>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</si>
  <si>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</si>
  <si>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</si>
  <si>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</si>
  <si>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</si>
  <si>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</si>
  <si>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</si>
  <si>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</si>
  <si>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</si>
  <si>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</si>
  <si>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</si>
  <si>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</si>
  <si>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</si>
  <si>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</si>
  <si>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</si>
  <si>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</si>
  <si>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</si>
  <si>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</si>
  <si>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</si>
  <si>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</si>
  <si>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</si>
  <si>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</si>
  <si>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</si>
  <si>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</si>
  <si>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</si>
  <si>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</si>
  <si>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</si>
  <si>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</si>
  <si>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</si>
  <si>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</si>
  <si>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</si>
  <si>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</si>
  <si>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①収益的収支比率は100％を超えて推移しているが、今後も効率的な運営に努める。
④低い水準で推移しており投資規模は適切と思われる。
⑤平均値よりも高い水準で推移しているが、今後の施設老朽化に伴う投資を見据え一層の経費削減に努める。
⑥平均値よりも低い水準で推移しているが、個々の浄化槽の状況を把握し、より効率的な施設管理が必要である。
⑦平成30年度より平均値を上回る利用率で推移しているため今後も利用率の向上に努めたい。　　　　　　　　　　　　　　　　　　　　　⑧合併浄化槽整備を前提としているため水洗化率は100％となっている。</t>
    <phoneticPr fontId="4"/>
  </si>
  <si>
    <t xml:space="preserve">  老朽化によるブロワーの修繕件数の増加に加え設置後10年以上経過した浄化槽本体の修繕件数が増加傾向にある。浄化槽本体の場合、ブロワーよりもコスト高となるため、維持管理のコスト軽減のための検討が必要となる。</t>
    <phoneticPr fontId="4"/>
  </si>
  <si>
    <t>　現在まで収益的収支比率は100％を超え推移しているが、今後人口減少傾向もあり料金収入は横這いか、右肩下がりになると予想される。また、経費回収率も平均値を上回っているものの、経費削減により回収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</si>
</sst>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9D-4925-910E-307A399356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E9D-4925-910E-307A399356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56.18</c:v>
                </c:pt>
                <c:pt idx="1">
                  <c:v>59.71</c:v>
                </c:pt>
                <c:pt idx="2">
                  <c:v>60.59</c:v>
                </c:pt>
                <c:pt idx="3">
                  <c:v>60.59</c:v>
                </c:pt>
                <c:pt idx="4">
                  <c:v>66.180000000000007</c:v>
                </c:pt>
              </c:numCache>
            </c:numRef>
          </c:val>
          <c:extLst>
            <c:ext xmlns:c16="http://schemas.microsoft.com/office/drawing/2014/chart" uri="{C3380CC4-5D6E-409C-BE32-E72D297353CC}">
              <c16:uniqueId val="{00000000-65F6-4B80-9F06-180D532401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65F6-4B80-9F06-180D532401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153-46F8-8BBD-9451A1A9E78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0153-46F8-8BBD-9451A1A9E78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118.77</c:v>
                </c:pt>
                <c:pt idx="1">
                  <c:v>102.29</c:v>
                </c:pt>
                <c:pt idx="2">
                  <c:v>109.47</c:v>
                </c:pt>
                <c:pt idx="3">
                  <c:v>102.21</c:v>
                </c:pt>
                <c:pt idx="4">
                  <c:v>104.16</c:v>
                </c:pt>
              </c:numCache>
            </c:numRef>
          </c:val>
          <c:extLst>
            <c:ext xmlns:c16="http://schemas.microsoft.com/office/drawing/2014/chart" uri="{C3380CC4-5D6E-409C-BE32-E72D297353CC}">
              <c16:uniqueId val="{00000000-2E46-4CEA-8D11-EFAA8B7F12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46-4CEA-8D11-EFAA8B7F12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EF-430E-85F7-D6EEDB9D6B3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EF-430E-85F7-D6EEDB9D6B3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3B-4841-9D6D-70D43A130BD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3B-4841-9D6D-70D43A130BD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D-47F7-95CF-DD1F1420ADE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D-47F7-95CF-DD1F1420ADE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E0-4948-81C3-6ECA2D26A87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E0-4948-81C3-6ECA2D26A87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EE-4E3C-90DA-1C634511A40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91EE-4E3C-90DA-1C634511A40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93.8</c:v>
                </c:pt>
                <c:pt idx="1">
                  <c:v>89.78</c:v>
                </c:pt>
                <c:pt idx="2">
                  <c:v>81.56</c:v>
                </c:pt>
                <c:pt idx="3">
                  <c:v>96.44</c:v>
                </c:pt>
                <c:pt idx="4">
                  <c:v>76.540000000000006</c:v>
                </c:pt>
              </c:numCache>
            </c:numRef>
          </c:val>
          <c:extLst>
            <c:ext xmlns:c16="http://schemas.microsoft.com/office/drawing/2014/chart" uri="{C3380CC4-5D6E-409C-BE32-E72D297353CC}">
              <c16:uniqueId val="{00000000-C994-4188-A05A-17AE86DAD06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C994-4188-A05A-17AE86DAD06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203.17</c:v>
                </c:pt>
                <c:pt idx="1">
                  <c:v>209.82</c:v>
                </c:pt>
                <c:pt idx="2">
                  <c:v>232.25</c:v>
                </c:pt>
                <c:pt idx="3">
                  <c:v>190.9</c:v>
                </c:pt>
                <c:pt idx="4">
                  <c:v>246.41</c:v>
                </c:pt>
              </c:numCache>
            </c:numRef>
          </c:val>
          <c:extLst>
            <c:ext xmlns:c16="http://schemas.microsoft.com/office/drawing/2014/chart" uri="{C3380CC4-5D6E-409C-BE32-E72D297353CC}">
              <c16:uniqueId val="{00000000-A68A-435A-81BE-5836EF870C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A68A-435A-81BE-5836EF870C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嬬恋村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9287</v>
      </c>
      <c r="AM8" s="37"/>
      <c r="AN8" s="37"/>
      <c r="AO8" s="37"/>
      <c r="AP8" s="37"/>
      <c r="AQ8" s="37"/>
      <c r="AR8" s="37"/>
      <c r="AS8" s="37"/>
      <c r="AT8" s="38">
        <f>データ!T6</f>
        <v>337.58</v>
      </c>
      <c r="AU8" s="38"/>
      <c r="AV8" s="38"/>
      <c r="AW8" s="38"/>
      <c r="AX8" s="38"/>
      <c r="AY8" s="38"/>
      <c r="AZ8" s="38"/>
      <c r="BA8" s="38"/>
      <c r="BB8" s="38">
        <f>データ!U6</f>
        <v>27.51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8.67</v>
      </c>
      <c r="Q10" s="38"/>
      <c r="R10" s="38"/>
      <c r="S10" s="38"/>
      <c r="T10" s="38"/>
      <c r="U10" s="38"/>
      <c r="V10" s="38"/>
      <c r="W10" s="38">
        <f>データ!Q6</f>
        <v>100</v>
      </c>
      <c r="X10" s="38"/>
      <c r="Y10" s="38"/>
      <c r="Z10" s="38"/>
      <c r="AA10" s="38"/>
      <c r="AB10" s="38"/>
      <c r="AC10" s="38"/>
      <c r="AD10" s="37">
        <f>データ!R6</f>
        <v>4403</v>
      </c>
      <c r="AE10" s="37"/>
      <c r="AF10" s="37"/>
      <c r="AG10" s="37"/>
      <c r="AH10" s="37"/>
      <c r="AI10" s="37"/>
      <c r="AJ10" s="37"/>
      <c r="AK10" s="2"/>
      <c r="AL10" s="37">
        <f>データ!V6</f>
        <v>800</v>
      </c>
      <c r="AM10" s="37"/>
      <c r="AN10" s="37"/>
      <c r="AO10" s="37"/>
      <c r="AP10" s="37"/>
      <c r="AQ10" s="37"/>
      <c r="AR10" s="37"/>
      <c r="AS10" s="37"/>
      <c r="AT10" s="38">
        <f>データ!W6</f>
        <v>0.15</v>
      </c>
      <c r="AU10" s="38"/>
      <c r="AV10" s="38"/>
      <c r="AW10" s="38"/>
      <c r="AX10" s="38"/>
      <c r="AY10" s="38"/>
      <c r="AZ10" s="38"/>
      <c r="BA10" s="38"/>
      <c r="BB10" s="38">
        <f>データ!X6</f>
        <v>5333.33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43</v>
      </c>
      <c r="O86" s="12" t="str">
        <f>データ!EO6</f>
        <v>【-】</v>
      </c>
    </row>
  </sheetData>
  <sheetProtection algorithmName="SHA-512" hashValue="ZUJJYk+YerC7iAYlBohfa5G7TVhC4leuB8IbsR9A026o+WcC7WjtApe1hAdd8E4dASmB42nrgUZfq74iW1ZTnw==" saltValue="sZhdtAbjMDYAoYH7Aj6rn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104256</v>
      </c>
      <c r="D6" s="19">
        <f t="shared" si="3"/>
        <v>47</v>
      </c>
      <c r="E6" s="19">
        <f t="shared" si="3"/>
        <v>18</v>
      </c>
      <c r="F6" s="19">
        <f t="shared" si="3"/>
        <v>0</v>
      </c>
      <c r="G6" s="19">
        <f t="shared" si="3"/>
        <v>0</v>
      </c>
      <c r="H6" s="19" t="str">
        <f t="shared" si="3"/>
        <v>群馬県　嬬恋村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8.67</v>
      </c>
      <c r="Q6" s="20">
        <f t="shared" si="3"/>
        <v>100</v>
      </c>
      <c r="R6" s="20">
        <f t="shared" si="3"/>
        <v>4403</v>
      </c>
      <c r="S6" s="20">
        <f t="shared" si="3"/>
        <v>9287</v>
      </c>
      <c r="T6" s="20">
        <f t="shared" si="3"/>
        <v>337.58</v>
      </c>
      <c r="U6" s="20">
        <f t="shared" si="3"/>
        <v>27.51</v>
      </c>
      <c r="V6" s="20">
        <f t="shared" si="3"/>
        <v>800</v>
      </c>
      <c r="W6" s="20">
        <f t="shared" si="3"/>
        <v>0.15</v>
      </c>
      <c r="X6" s="20">
        <f t="shared" si="3"/>
        <v>5333.33</v>
      </c>
      <c r="Y6" s="21">
        <f>IF(Y7="",NA(),Y7)</f>
        <v>118.77</v>
      </c>
      <c r="Z6" s="21">
        <f t="shared" ref="Z6:AH6" si="4">IF(Z7="",NA(),Z7)</f>
        <v>102.29</v>
      </c>
      <c r="AA6" s="21">
        <f t="shared" si="4"/>
        <v>109.47</v>
      </c>
      <c r="AB6" s="21">
        <f t="shared" si="4"/>
        <v>102.21</v>
      </c>
      <c r="AC6" s="21">
        <f t="shared" si="4"/>
        <v>104.16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93.8</v>
      </c>
      <c r="BR6" s="21">
        <f t="shared" ref="BR6:BZ6" si="8">IF(BR7="",NA(),BR7)</f>
        <v>89.78</v>
      </c>
      <c r="BS6" s="21">
        <f t="shared" si="8"/>
        <v>81.56</v>
      </c>
      <c r="BT6" s="21">
        <f t="shared" si="8"/>
        <v>96.44</v>
      </c>
      <c r="BU6" s="21">
        <f t="shared" si="8"/>
        <v>76.540000000000006</v>
      </c>
      <c r="BV6" s="21">
        <f t="shared" si="8"/>
        <v>57.08</v>
      </c>
      <c r="BW6" s="21">
        <f t="shared" si="8"/>
        <v>55.85</v>
      </c>
      <c r="BX6" s="21">
        <f t="shared" si="8"/>
        <v>62.5</v>
      </c>
      <c r="BY6" s="21">
        <f t="shared" si="8"/>
        <v>60.59</v>
      </c>
      <c r="BZ6" s="21">
        <f t="shared" si="8"/>
        <v>60</v>
      </c>
      <c r="CA6" s="20" t="str">
        <f>IF(CA7="","",IF(CA7="-","【-】","【"&amp;SUBSTITUTE(TEXT(CA7,"#,##0.00"),"-","△")&amp;"】"))</f>
        <v>【57.71】</v>
      </c>
      <c r="CB6" s="21">
        <f>IF(CB7="",NA(),CB7)</f>
        <v>203.17</v>
      </c>
      <c r="CC6" s="21">
        <f t="shared" ref="CC6:CK6" si="9">IF(CC7="",NA(),CC7)</f>
        <v>209.82</v>
      </c>
      <c r="CD6" s="21">
        <f t="shared" si="9"/>
        <v>232.25</v>
      </c>
      <c r="CE6" s="21">
        <f t="shared" si="9"/>
        <v>190.9</v>
      </c>
      <c r="CF6" s="21">
        <f t="shared" si="9"/>
        <v>246.41</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56.18</v>
      </c>
      <c r="CN6" s="21">
        <f t="shared" ref="CN6:CV6" si="10">IF(CN7="",NA(),CN7)</f>
        <v>59.71</v>
      </c>
      <c r="CO6" s="21">
        <f t="shared" si="10"/>
        <v>60.59</v>
      </c>
      <c r="CP6" s="21">
        <f t="shared" si="10"/>
        <v>60.59</v>
      </c>
      <c r="CQ6" s="21">
        <f t="shared" si="10"/>
        <v>66.180000000000007</v>
      </c>
      <c r="CR6" s="21">
        <f t="shared" si="10"/>
        <v>57.22</v>
      </c>
      <c r="CS6" s="21">
        <f t="shared" si="10"/>
        <v>54.93</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90.63</v>
      </c>
      <c r="DF6" s="21">
        <f t="shared" si="11"/>
        <v>87.8</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104256</v>
      </c>
      <c r="D7" s="23">
        <v>47</v>
      </c>
      <c r="E7" s="23">
        <v>18</v>
      </c>
      <c r="F7" s="23">
        <v>0</v>
      </c>
      <c r="G7" s="23">
        <v>0</v>
      </c>
      <c r="H7" s="23" t="s">
        <v>98</v>
      </c>
      <c r="I7" s="23" t="s">
        <v>99</v>
      </c>
      <c r="J7" s="23" t="s">
        <v>100</v>
      </c>
      <c r="K7" s="23" t="s">
        <v>101</v>
      </c>
      <c r="L7" s="23" t="s">
        <v>102</v>
      </c>
      <c r="M7" s="23" t="s">
        <v>103</v>
      </c>
      <c r="N7" s="24" t="s">
        <v>104</v>
      </c>
      <c r="O7" s="24" t="s">
        <v>105</v>
      </c>
      <c r="P7" s="24">
        <v>8.67</v>
      </c>
      <c r="Q7" s="24">
        <v>100</v>
      </c>
      <c r="R7" s="24">
        <v>4403</v>
      </c>
      <c r="S7" s="24">
        <v>9287</v>
      </c>
      <c r="T7" s="24">
        <v>337.58</v>
      </c>
      <c r="U7" s="24">
        <v>27.51</v>
      </c>
      <c r="V7" s="24">
        <v>800</v>
      </c>
      <c r="W7" s="24">
        <v>0.15</v>
      </c>
      <c r="X7" s="24">
        <v>5333.33</v>
      </c>
      <c r="Y7" s="24">
        <v>118.77</v>
      </c>
      <c r="Z7" s="24">
        <v>102.29</v>
      </c>
      <c r="AA7" s="24">
        <v>109.47</v>
      </c>
      <c r="AB7" s="24">
        <v>102.21</v>
      </c>
      <c r="AC7" s="24">
        <v>104.16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270.57</v>
      </c>
      <c r="BN7" s="24">
        <v>294.27</v>
      </c>
      <c r="BO7" s="24">
        <v>294.08999999999997</v>
      </c>
      <c r="BP7" s="24">
        <v>310.14</v>
      </c>
      <c r="BQ7" s="24">
        <v>93.8</v>
      </c>
      <c r="BR7" s="24">
        <v>89.78</v>
      </c>
      <c r="BS7" s="24">
        <v>81.56</v>
      </c>
      <c r="BT7" s="24">
        <v>96.44</v>
      </c>
      <c r="BU7" s="24">
        <v>76.540000000000006</v>
      </c>
      <c r="BV7" s="24">
        <v>57.08</v>
      </c>
      <c r="BW7" s="24">
        <v>55.85</v>
      </c>
      <c r="BX7" s="24">
        <v>62.5</v>
      </c>
      <c r="BY7" s="24">
        <v>60.59</v>
      </c>
      <c r="BZ7" s="24">
        <v>60</v>
      </c>
      <c r="CA7" s="24">
        <v>57.71</v>
      </c>
      <c r="CB7" s="24">
        <v>203.17</v>
      </c>
      <c r="CC7" s="24">
        <v>209.82</v>
      </c>
      <c r="CD7" s="24">
        <v>232.25</v>
      </c>
      <c r="CE7" s="24">
        <v>190.9</v>
      </c>
      <c r="CF7" s="24">
        <v>246.41</v>
      </c>
      <c r="CG7" s="24">
        <v>286.86</v>
      </c>
      <c r="CH7" s="24">
        <v>287.91000000000003</v>
      </c>
      <c r="CI7" s="24">
        <v>269.33</v>
      </c>
      <c r="CJ7" s="24">
        <v>280.23</v>
      </c>
      <c r="CK7" s="24">
        <v>282.70999999999998</v>
      </c>
      <c r="CL7" s="24">
        <v>286.17</v>
      </c>
      <c r="CM7" s="24">
        <v>56.18</v>
      </c>
      <c r="CN7" s="24">
        <v>59.71</v>
      </c>
      <c r="CO7" s="24">
        <v>60.59</v>
      </c>
      <c r="CP7" s="24">
        <v>60.59</v>
      </c>
      <c r="CQ7" s="24">
        <v>66.180000000000007</v>
      </c>
      <c r="CR7" s="24">
        <v>57.22</v>
      </c>
      <c r="CS7" s="24">
        <v>54.93</v>
      </c>
      <c r="CT7" s="24">
        <v>59.64</v>
      </c>
      <c r="CU7" s="24">
        <v>58.19</v>
      </c>
      <c r="CV7" s="24">
        <v>56.52</v>
      </c>
      <c r="CW7" s="24">
        <v>56.8</v>
      </c>
      <c r="CX7" s="24">
        <v>100</v>
      </c>
      <c r="CY7" s="24">
        <v>100</v>
      </c>
      <c r="CZ7" s="24">
        <v>100</v>
      </c>
      <c r="DA7" s="24">
        <v>100</v>
      </c>
      <c r="DB7" s="24">
        <v>100</v>
      </c>
      <c r="DC7" s="24">
        <v>67.290000000000006</v>
      </c>
      <c r="DD7" s="24">
        <v>65.569999999999993</v>
      </c>
      <c r="DE7" s="24">
        <v>90.63</v>
      </c>
      <c r="DF7" s="24">
        <v>87.8</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2023-01-13T00:08:38Z</dcterms:created>
  <dcterms:modified xsi:type="dcterms:W3CDTF">2023-02-03T01:24:02Z</dcterms:modified>
  <cp:category/>
</cp:coreProperties>
</file>