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C:\Users\goto-tetsuya.PREF\Desktop\sasasa\"/>
    </mc:Choice>
  </mc:AlternateContent>
  <xr:revisionPtr revIDLastSave="0" documentId="13_ncr:1_{433DA0C6-8478-4B4F-B01D-0E29F9D66590}" xr6:coauthVersionLast="36" xr6:coauthVersionMax="46" xr10:uidLastSave="{00000000-0000-0000-0000-000000000000}"/>
  <workbookProtection workbookAlgorithmName="SHA-512" workbookHashValue="FNcLqIFfDKqqHL0FhOr3h/kXiJzr3NZkMt+d3XbHmW8fOkbnRaXfSxG7/5kPm1RXmcugDI5trIFIBsVIC0zcug==" workbookSaltValue="IqxCyttuDmLeKUb5Q6OPJA=="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alcChain>
</file>

<file path=xl/sharedStrings.xml><?xml version="1.0" encoding="utf-8"?>
<sst xmlns="http://schemas.openxmlformats.org/spreadsheetml/2006/main" count="236" uniqueCount="118">
  <si>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</si>
  <si>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</si>
  <si>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</si>
  <si>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</si>
  <si>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</si>
  <si>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</si>
  <si>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</si>
  <si>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</si>
  <si>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</si>
  <si>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</si>
  <si>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</si>
  <si>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</si>
  <si>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</si>
  <si>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</si>
  <si>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</si>
  <si>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</si>
  <si>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</si>
  <si>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</si>
  <si>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</si>
  <si>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</si>
  <si>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</si>
  <si>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</si>
  <si>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</si>
  <si>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</si>
  <si>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</si>
  <si>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</si>
  <si>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</si>
  <si>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</si>
  <si>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</si>
  <si>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</si>
  <si>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</si>
  <si>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</si>
  <si>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</si>
  <si>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</si>
  <si>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</si>
  <si>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</si>
  <si>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</si>
  <si>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</si>
  <si>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</si>
  <si>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</si>
  <si>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</si>
  <si>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</si>
  <si>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</si>
  <si>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</si>
  <si>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</si>
  <si>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</si>
  <si>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</si>
  <si>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</si>
  <si>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</si>
  <si>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</si>
  <si>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</si>
  <si>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</si>
  <si>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</si>
  <si>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</si>
  <si>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</si>
  <si>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</si>
  <si>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</si>
  <si>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</si>
  <si>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</si>
  <si>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</si>
  <si>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</si>
  <si>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</si>
  <si>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</si>
  <si>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</si>
  <si>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</si>
  <si>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</si>
  <si>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</si>
  <si>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</si>
  <si>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</si>
  <si>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</si>
  <si>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</si>
  <si>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</si>
  <si>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</si>
  <si>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</si>
  <si>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</si>
  <si>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</si>
  <si>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</si>
  <si>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</si>
  <si>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</si>
  <si>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</si>
  <si>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</si>
  <si>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</si>
  <si>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</si>
  <si>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</si>
  <si>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</si>
  <si>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</si>
  <si>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</si>
  <si>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</si>
  <si>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</si>
  <si>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</si>
  <si>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</si>
  <si>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</si>
  <si>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</si>
  <si>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</si>
  <si>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</si>
  <si>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</si>
  <si>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</si>
  <si>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板倉町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</si>
  <si>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</si>
  <si>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</si>
  <si>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</si>
  <si>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</si>
  <si>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</si>
  <si>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</si>
  <si>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</si>
  <si>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</si>
  <si>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</si>
  <si>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</si>
  <si>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</si>
  <si>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</si>
  <si>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</si>
  <si>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</si>
  <si>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</si>
  <si>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</si>
  <si>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</si>
  <si>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施設は、供用開始から20年以上が経過し老朽化が始まり処理場設備の修繕が増加している。ストックマネジメント計画(簡易版)を策定したため、今後は交付金制度を活用しつつ効率的かつ費用負担を抑制しながら改修、修繕を行う方針である。
　管渠は、本体については耐用年数に対し経過年数が少ないため修繕等は発生していないが、一部の人孔については修繕を必要とする所が出てきている。</t>
    <rPh sb="27" eb="30">
      <t>ショリジョウ</t>
    </rPh>
    <phoneticPr fontId="4"/>
  </si>
  <si>
    <t>　「収益的収支比率」については100%を下回っており、総収益で総費用及び地方債償還金を賄えていない状況である。
　「企業債残高対事業規模比率」は、分子の企業債残高から一般会計負担金を差し引くため0.00%となっている。R1決算に数値が入っているのは報告数値の誤りであり、本来は0.00％が正しい。起債償還のピークは過ぎており年々減少していく傾向にあるが、償還金は一般会計からの繰入金で賄っており、状況に変化はない。
　「経費回収率」が対前年度比で17.99%減少し、「汚水処理原価」は対前年比で48.97円増加している。指標上は急激に悪化しているように見えるが、これはR2年度に大きな修繕を行わなかったこととなどにより一時的に指標が好転したによるもので、前々年度と比較すると同水準を保っている。しかし、今後は大口使用者の撤退などが計画されており、経営状況関連指標は悪化するものと考える。
　「施設利用率」は前年度比で1.74%下降した。類似団体平均値と比較しても6.7ポイント低く、これは施設建設時の当初計画から現状の処理区域へと変更（縮小）したことが影響している。
　水洗化率は100.00%を維持している。その理由は、群馬県企業局が分譲する板倉ニュータウンのみを処理区域としており、公共マスを整備してから分譲しているためである。</t>
    <rPh sb="27" eb="30">
      <t>ソウシュウエキ</t>
    </rPh>
    <rPh sb="31" eb="34">
      <t>ソウヒヨウ</t>
    </rPh>
    <rPh sb="34" eb="35">
      <t>オヨ</t>
    </rPh>
    <rPh sb="36" eb="39">
      <t>チホウサイ</t>
    </rPh>
    <rPh sb="39" eb="42">
      <t>ショウカンキン</t>
    </rPh>
    <rPh sb="43" eb="44">
      <t>マカナ</t>
    </rPh>
    <rPh sb="49" eb="51">
      <t>ジョウキョウ</t>
    </rPh>
    <rPh sb="229" eb="231">
      <t>ゲンショウ</t>
    </rPh>
    <rPh sb="253" eb="255">
      <t>ゾウカ</t>
    </rPh>
    <rPh sb="267" eb="269">
      <t>アッカ</t>
    </rPh>
    <rPh sb="309" eb="312">
      <t>イチジテキ</t>
    </rPh>
    <rPh sb="313" eb="315">
      <t>シヒョウ</t>
    </rPh>
    <rPh sb="316" eb="318">
      <t>コウテン</t>
    </rPh>
    <rPh sb="327" eb="329">
      <t>ゼンゼン</t>
    </rPh>
    <rPh sb="329" eb="331">
      <t>ネンド</t>
    </rPh>
    <rPh sb="332" eb="334">
      <t>ヒカク</t>
    </rPh>
    <rPh sb="337" eb="340">
      <t>ドウスイジュン</t>
    </rPh>
    <rPh sb="341" eb="342">
      <t>タモ</t>
    </rPh>
    <rPh sb="351" eb="353">
      <t>コンゴ</t>
    </rPh>
    <rPh sb="354" eb="356">
      <t>オオグチ</t>
    </rPh>
    <rPh sb="356" eb="359">
      <t>シヨウシャ</t>
    </rPh>
    <rPh sb="360" eb="362">
      <t>テッタイ</t>
    </rPh>
    <rPh sb="365" eb="367">
      <t>ケイカク</t>
    </rPh>
    <rPh sb="373" eb="375">
      <t>ケイエイ</t>
    </rPh>
    <rPh sb="375" eb="377">
      <t>ジョウキョウ</t>
    </rPh>
    <rPh sb="377" eb="379">
      <t>カンレン</t>
    </rPh>
    <rPh sb="379" eb="381">
      <t>シヒョウ</t>
    </rPh>
    <rPh sb="382" eb="384">
      <t>アッカ</t>
    </rPh>
    <rPh sb="389" eb="390">
      <t>カンガ</t>
    </rPh>
    <rPh sb="413" eb="415">
      <t>カコウ</t>
    </rPh>
    <phoneticPr fontId="4"/>
  </si>
  <si>
    <t>　下水道事業については、県企業局の分譲する板倉ニュータウン区域のみに供用しており、事業経営はニュータウンの販売状況に影響されてしまう特殊事情がある。
　有収水量及び使用料収入は令和2年度がピークであり、今後は減少に転じると予想され、さらに経営健全化のために経費の節約に努めなければならない。
　経営戦略は策定済みであり、ストックマネジメント計画(簡易版)も策定したため、今後は交付金制度を活用しつつ効率的かつ費用負担を抑制しながらに改修、修繕を行う方針である。
　地方公営企業法の適用については令和6年からの適用を目指したい。</t>
    <rPh sb="76" eb="77">
      <t>ア</t>
    </rPh>
    <rPh sb="80" eb="81">
      <t>オヨ</t>
    </rPh>
    <rPh sb="101" eb="103">
      <t>コンゴ</t>
    </rPh>
    <rPh sb="104" eb="106">
      <t>ゲンショウ</t>
    </rPh>
    <rPh sb="107" eb="108">
      <t>テン</t>
    </rPh>
    <rPh sb="111" eb="113">
      <t>ヨソウ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</si>
</sst>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90C-497C-84E6-359500DB50E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0.12</c:v>
                </c:pt>
                <c:pt idx="2">
                  <c:v>0.1</c:v>
                </c:pt>
                <c:pt idx="3">
                  <c:v>0.32</c:v>
                </c:pt>
                <c:pt idx="4">
                  <c:v>0.1</c:v>
                </c:pt>
              </c:numCache>
            </c:numRef>
          </c:val>
          <c:smooth val="0"/>
          <c:extLst>
            <c:ext xmlns:c16="http://schemas.microsoft.com/office/drawing/2014/chart" uri="{C3380CC4-5D6E-409C-BE32-E72D297353CC}">
              <c16:uniqueId val="{00000001-990C-497C-84E6-359500DB50E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35.49</c:v>
                </c:pt>
                <c:pt idx="1">
                  <c:v>36.21</c:v>
                </c:pt>
                <c:pt idx="2">
                  <c:v>38.89</c:v>
                </c:pt>
                <c:pt idx="3">
                  <c:v>43.23</c:v>
                </c:pt>
                <c:pt idx="4">
                  <c:v>41.49</c:v>
                </c:pt>
              </c:numCache>
            </c:numRef>
          </c:val>
          <c:extLst>
            <c:ext xmlns:c16="http://schemas.microsoft.com/office/drawing/2014/chart" uri="{C3380CC4-5D6E-409C-BE32-E72D297353CC}">
              <c16:uniqueId val="{00000000-1884-4663-86E3-B76544B5ADD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50.24</c:v>
                </c:pt>
                <c:pt idx="1">
                  <c:v>49.68</c:v>
                </c:pt>
                <c:pt idx="2">
                  <c:v>49.27</c:v>
                </c:pt>
                <c:pt idx="3">
                  <c:v>49.47</c:v>
                </c:pt>
                <c:pt idx="4">
                  <c:v>48.19</c:v>
                </c:pt>
              </c:numCache>
            </c:numRef>
          </c:val>
          <c:smooth val="0"/>
          <c:extLst>
            <c:ext xmlns:c16="http://schemas.microsoft.com/office/drawing/2014/chart" uri="{C3380CC4-5D6E-409C-BE32-E72D297353CC}">
              <c16:uniqueId val="{00000001-1884-4663-86E3-B76544B5ADD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BD0-42C1-A895-0773575F62E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84.17</c:v>
                </c:pt>
                <c:pt idx="1">
                  <c:v>83.35</c:v>
                </c:pt>
                <c:pt idx="2">
                  <c:v>83.16</c:v>
                </c:pt>
                <c:pt idx="3">
                  <c:v>82.06</c:v>
                </c:pt>
                <c:pt idx="4">
                  <c:v>82.26</c:v>
                </c:pt>
              </c:numCache>
            </c:numRef>
          </c:val>
          <c:smooth val="0"/>
          <c:extLst>
            <c:ext xmlns:c16="http://schemas.microsoft.com/office/drawing/2014/chart" uri="{C3380CC4-5D6E-409C-BE32-E72D297353CC}">
              <c16:uniqueId val="{00000001-DBD0-42C1-A895-0773575F62E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99.45</c:v>
                </c:pt>
                <c:pt idx="1">
                  <c:v>105.11</c:v>
                </c:pt>
                <c:pt idx="2">
                  <c:v>105.83</c:v>
                </c:pt>
                <c:pt idx="3">
                  <c:v>97.91</c:v>
                </c:pt>
                <c:pt idx="4">
                  <c:v>94.84</c:v>
                </c:pt>
              </c:numCache>
            </c:numRef>
          </c:val>
          <c:extLst>
            <c:ext xmlns:c16="http://schemas.microsoft.com/office/drawing/2014/chart" uri="{C3380CC4-5D6E-409C-BE32-E72D297353CC}">
              <c16:uniqueId val="{00000000-235C-42D4-8EEB-152B67E9D9B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5C-42D4-8EEB-152B67E9D9B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CFD-4FDC-8248-A36B5CCBA0F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FD-4FDC-8248-A36B5CCBA0F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57D-4B6A-BABB-D1A2C4CF65D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7D-4B6A-BABB-D1A2C4CF65D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2EB-4273-A479-DF2CED470D3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EB-4273-A479-DF2CED470D3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B1F-40C5-A6E4-CD6F5A82184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1F-40C5-A6E4-CD6F5A82184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formatCode="#,##0.00;&quot;△&quot;#,##0.00;&quot;-&quot;">
                  <c:v>916.39</c:v>
                </c:pt>
                <c:pt idx="3">
                  <c:v>0</c:v>
                </c:pt>
                <c:pt idx="4">
                  <c:v>0</c:v>
                </c:pt>
              </c:numCache>
            </c:numRef>
          </c:val>
          <c:extLst>
            <c:ext xmlns:c16="http://schemas.microsoft.com/office/drawing/2014/chart" uri="{C3380CC4-5D6E-409C-BE32-E72D297353CC}">
              <c16:uniqueId val="{00000000-AC61-4A25-9275-1CCBC089955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1124.26</c:v>
                </c:pt>
                <c:pt idx="1">
                  <c:v>1048.23</c:v>
                </c:pt>
                <c:pt idx="2">
                  <c:v>1130.42</c:v>
                </c:pt>
                <c:pt idx="3">
                  <c:v>1245.0999999999999</c:v>
                </c:pt>
                <c:pt idx="4">
                  <c:v>1108.8</c:v>
                </c:pt>
              </c:numCache>
            </c:numRef>
          </c:val>
          <c:smooth val="0"/>
          <c:extLst>
            <c:ext xmlns:c16="http://schemas.microsoft.com/office/drawing/2014/chart" uri="{C3380CC4-5D6E-409C-BE32-E72D297353CC}">
              <c16:uniqueId val="{00000001-AC61-4A25-9275-1CCBC089955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67.930000000000007</c:v>
                </c:pt>
                <c:pt idx="1">
                  <c:v>79.650000000000006</c:v>
                </c:pt>
                <c:pt idx="2">
                  <c:v>77.739999999999995</c:v>
                </c:pt>
                <c:pt idx="3">
                  <c:v>97.06</c:v>
                </c:pt>
                <c:pt idx="4">
                  <c:v>79.069999999999993</c:v>
                </c:pt>
              </c:numCache>
            </c:numRef>
          </c:val>
          <c:extLst>
            <c:ext xmlns:c16="http://schemas.microsoft.com/office/drawing/2014/chart" uri="{C3380CC4-5D6E-409C-BE32-E72D297353CC}">
              <c16:uniqueId val="{00000000-CACC-4369-828C-F0E88A45992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80.58</c:v>
                </c:pt>
                <c:pt idx="1">
                  <c:v>78.92</c:v>
                </c:pt>
                <c:pt idx="2">
                  <c:v>74.17</c:v>
                </c:pt>
                <c:pt idx="3">
                  <c:v>79.77</c:v>
                </c:pt>
                <c:pt idx="4">
                  <c:v>79.63</c:v>
                </c:pt>
              </c:numCache>
            </c:numRef>
          </c:val>
          <c:smooth val="0"/>
          <c:extLst>
            <c:ext xmlns:c16="http://schemas.microsoft.com/office/drawing/2014/chart" uri="{C3380CC4-5D6E-409C-BE32-E72D297353CC}">
              <c16:uniqueId val="{00000001-CACC-4369-828C-F0E88A45992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301.86</c:v>
                </c:pt>
                <c:pt idx="1">
                  <c:v>261.07</c:v>
                </c:pt>
                <c:pt idx="2">
                  <c:v>272.94</c:v>
                </c:pt>
                <c:pt idx="3">
                  <c:v>220.96</c:v>
                </c:pt>
                <c:pt idx="4">
                  <c:v>269.93</c:v>
                </c:pt>
              </c:numCache>
            </c:numRef>
          </c:val>
          <c:extLst>
            <c:ext xmlns:c16="http://schemas.microsoft.com/office/drawing/2014/chart" uri="{C3380CC4-5D6E-409C-BE32-E72D297353CC}">
              <c16:uniqueId val="{00000000-EB38-42CD-BE11-8FE9855A0CC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216.21</c:v>
                </c:pt>
                <c:pt idx="1">
                  <c:v>220.31</c:v>
                </c:pt>
                <c:pt idx="2">
                  <c:v>230.95</c:v>
                </c:pt>
                <c:pt idx="3">
                  <c:v>214.56</c:v>
                </c:pt>
                <c:pt idx="4">
                  <c:v>213.66</c:v>
                </c:pt>
              </c:numCache>
            </c:numRef>
          </c:val>
          <c:smooth val="0"/>
          <c:extLst>
            <c:ext xmlns:c16="http://schemas.microsoft.com/office/drawing/2014/chart" uri="{C3380CC4-5D6E-409C-BE32-E72D297353CC}">
              <c16:uniqueId val="{00000001-EB38-42CD-BE11-8FE9855A0CC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群馬県　板倉町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法非適用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Cd2</v>
      </c>
      <c r="X8" s="40"/>
      <c r="Y8" s="40"/>
      <c r="Z8" s="40"/>
      <c r="AA8" s="40"/>
      <c r="AB8" s="40"/>
      <c r="AC8" s="40"/>
      <c r="AD8" s="41" t="str">
        <f>データ!$M$6</f>
        <v>非設置</v>
      </c>
      <c r="AE8" s="41"/>
      <c r="AF8" s="41"/>
      <c r="AG8" s="41"/>
      <c r="AH8" s="41"/>
      <c r="AI8" s="41"/>
      <c r="AJ8" s="41"/>
      <c r="AK8" s="3"/>
      <c r="AL8" s="42">
        <f>データ!S6</f>
        <v>14064</v>
      </c>
      <c r="AM8" s="42"/>
      <c r="AN8" s="42"/>
      <c r="AO8" s="42"/>
      <c r="AP8" s="42"/>
      <c r="AQ8" s="42"/>
      <c r="AR8" s="42"/>
      <c r="AS8" s="42"/>
      <c r="AT8" s="35">
        <f>データ!T6</f>
        <v>41.86</v>
      </c>
      <c r="AU8" s="35"/>
      <c r="AV8" s="35"/>
      <c r="AW8" s="35"/>
      <c r="AX8" s="35"/>
      <c r="AY8" s="35"/>
      <c r="AZ8" s="35"/>
      <c r="BA8" s="35"/>
      <c r="BB8" s="35">
        <f>データ!U6</f>
        <v>335.98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t="str">
        <f>データ!O6</f>
        <v>該当数値なし</v>
      </c>
      <c r="J10" s="35"/>
      <c r="K10" s="35"/>
      <c r="L10" s="35"/>
      <c r="M10" s="35"/>
      <c r="N10" s="35"/>
      <c r="O10" s="35"/>
      <c r="P10" s="35">
        <f>データ!P6</f>
        <v>17.059999999999999</v>
      </c>
      <c r="Q10" s="35"/>
      <c r="R10" s="35"/>
      <c r="S10" s="35"/>
      <c r="T10" s="35"/>
      <c r="U10" s="35"/>
      <c r="V10" s="35"/>
      <c r="W10" s="35">
        <f>データ!Q6</f>
        <v>96.05</v>
      </c>
      <c r="X10" s="35"/>
      <c r="Y10" s="35"/>
      <c r="Z10" s="35"/>
      <c r="AA10" s="35"/>
      <c r="AB10" s="35"/>
      <c r="AC10" s="35"/>
      <c r="AD10" s="42">
        <f>データ!R6</f>
        <v>3630</v>
      </c>
      <c r="AE10" s="42"/>
      <c r="AF10" s="42"/>
      <c r="AG10" s="42"/>
      <c r="AH10" s="42"/>
      <c r="AI10" s="42"/>
      <c r="AJ10" s="42"/>
      <c r="AK10" s="2"/>
      <c r="AL10" s="42">
        <f>データ!V6</f>
        <v>2388</v>
      </c>
      <c r="AM10" s="42"/>
      <c r="AN10" s="42"/>
      <c r="AO10" s="42"/>
      <c r="AP10" s="42"/>
      <c r="AQ10" s="42"/>
      <c r="AR10" s="42"/>
      <c r="AS10" s="42"/>
      <c r="AT10" s="35">
        <f>データ!W6</f>
        <v>1.47</v>
      </c>
      <c r="AU10" s="35"/>
      <c r="AV10" s="35"/>
      <c r="AW10" s="35"/>
      <c r="AX10" s="35"/>
      <c r="AY10" s="35"/>
      <c r="AZ10" s="35"/>
      <c r="BA10" s="35"/>
      <c r="BB10" s="35">
        <f>データ!X6</f>
        <v>1624.49</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116</v>
      </c>
      <c r="BM16" s="81"/>
      <c r="BN16" s="81"/>
      <c r="BO16" s="81"/>
      <c r="BP16" s="81"/>
      <c r="BQ16" s="81"/>
      <c r="BR16" s="81"/>
      <c r="BS16" s="81"/>
      <c r="BT16" s="81"/>
      <c r="BU16" s="81"/>
      <c r="BV16" s="81"/>
      <c r="BW16" s="81"/>
      <c r="BX16" s="81"/>
      <c r="BY16" s="81"/>
      <c r="BZ16" s="82"/>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0" t="s">
        <v>117</v>
      </c>
      <c r="BM66" s="81"/>
      <c r="BN66" s="81"/>
      <c r="BO66" s="81"/>
      <c r="BP66" s="81"/>
      <c r="BQ66" s="81"/>
      <c r="BR66" s="81"/>
      <c r="BS66" s="81"/>
      <c r="BT66" s="81"/>
      <c r="BU66" s="81"/>
      <c r="BV66" s="81"/>
      <c r="BW66" s="81"/>
      <c r="BX66" s="81"/>
      <c r="BY66" s="81"/>
      <c r="BZ66" s="82"/>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0"/>
      <c r="BM67" s="81"/>
      <c r="BN67" s="81"/>
      <c r="BO67" s="81"/>
      <c r="BP67" s="81"/>
      <c r="BQ67" s="81"/>
      <c r="BR67" s="81"/>
      <c r="BS67" s="81"/>
      <c r="BT67" s="81"/>
      <c r="BU67" s="81"/>
      <c r="BV67" s="81"/>
      <c r="BW67" s="81"/>
      <c r="BX67" s="81"/>
      <c r="BY67" s="81"/>
      <c r="BZ67" s="82"/>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0"/>
      <c r="BM68" s="81"/>
      <c r="BN68" s="81"/>
      <c r="BO68" s="81"/>
      <c r="BP68" s="81"/>
      <c r="BQ68" s="81"/>
      <c r="BR68" s="81"/>
      <c r="BS68" s="81"/>
      <c r="BT68" s="81"/>
      <c r="BU68" s="81"/>
      <c r="BV68" s="81"/>
      <c r="BW68" s="81"/>
      <c r="BX68" s="81"/>
      <c r="BY68" s="81"/>
      <c r="BZ68" s="82"/>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0"/>
      <c r="BM69" s="81"/>
      <c r="BN69" s="81"/>
      <c r="BO69" s="81"/>
      <c r="BP69" s="81"/>
      <c r="BQ69" s="81"/>
      <c r="BR69" s="81"/>
      <c r="BS69" s="81"/>
      <c r="BT69" s="81"/>
      <c r="BU69" s="81"/>
      <c r="BV69" s="81"/>
      <c r="BW69" s="81"/>
      <c r="BX69" s="81"/>
      <c r="BY69" s="81"/>
      <c r="BZ69" s="82"/>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0"/>
      <c r="BM70" s="81"/>
      <c r="BN70" s="81"/>
      <c r="BO70" s="81"/>
      <c r="BP70" s="81"/>
      <c r="BQ70" s="81"/>
      <c r="BR70" s="81"/>
      <c r="BS70" s="81"/>
      <c r="BT70" s="81"/>
      <c r="BU70" s="81"/>
      <c r="BV70" s="81"/>
      <c r="BW70" s="81"/>
      <c r="BX70" s="81"/>
      <c r="BY70" s="81"/>
      <c r="BZ70" s="82"/>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0"/>
      <c r="BM71" s="81"/>
      <c r="BN71" s="81"/>
      <c r="BO71" s="81"/>
      <c r="BP71" s="81"/>
      <c r="BQ71" s="81"/>
      <c r="BR71" s="81"/>
      <c r="BS71" s="81"/>
      <c r="BT71" s="81"/>
      <c r="BU71" s="81"/>
      <c r="BV71" s="81"/>
      <c r="BW71" s="81"/>
      <c r="BX71" s="81"/>
      <c r="BY71" s="81"/>
      <c r="BZ71" s="82"/>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0"/>
      <c r="BM72" s="81"/>
      <c r="BN72" s="81"/>
      <c r="BO72" s="81"/>
      <c r="BP72" s="81"/>
      <c r="BQ72" s="81"/>
      <c r="BR72" s="81"/>
      <c r="BS72" s="81"/>
      <c r="BT72" s="81"/>
      <c r="BU72" s="81"/>
      <c r="BV72" s="81"/>
      <c r="BW72" s="81"/>
      <c r="BX72" s="81"/>
      <c r="BY72" s="81"/>
      <c r="BZ72" s="82"/>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0"/>
      <c r="BM73" s="81"/>
      <c r="BN73" s="81"/>
      <c r="BO73" s="81"/>
      <c r="BP73" s="81"/>
      <c r="BQ73" s="81"/>
      <c r="BR73" s="81"/>
      <c r="BS73" s="81"/>
      <c r="BT73" s="81"/>
      <c r="BU73" s="81"/>
      <c r="BV73" s="81"/>
      <c r="BW73" s="81"/>
      <c r="BX73" s="81"/>
      <c r="BY73" s="81"/>
      <c r="BZ73" s="82"/>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0"/>
      <c r="BM74" s="81"/>
      <c r="BN74" s="81"/>
      <c r="BO74" s="81"/>
      <c r="BP74" s="81"/>
      <c r="BQ74" s="81"/>
      <c r="BR74" s="81"/>
      <c r="BS74" s="81"/>
      <c r="BT74" s="81"/>
      <c r="BU74" s="81"/>
      <c r="BV74" s="81"/>
      <c r="BW74" s="81"/>
      <c r="BX74" s="81"/>
      <c r="BY74" s="81"/>
      <c r="BZ74" s="82"/>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0"/>
      <c r="BM75" s="81"/>
      <c r="BN75" s="81"/>
      <c r="BO75" s="81"/>
      <c r="BP75" s="81"/>
      <c r="BQ75" s="81"/>
      <c r="BR75" s="81"/>
      <c r="BS75" s="81"/>
      <c r="BT75" s="81"/>
      <c r="BU75" s="81"/>
      <c r="BV75" s="81"/>
      <c r="BW75" s="81"/>
      <c r="BX75" s="81"/>
      <c r="BY75" s="81"/>
      <c r="BZ75" s="82"/>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0"/>
      <c r="BM76" s="81"/>
      <c r="BN76" s="81"/>
      <c r="BO76" s="81"/>
      <c r="BP76" s="81"/>
      <c r="BQ76" s="81"/>
      <c r="BR76" s="81"/>
      <c r="BS76" s="81"/>
      <c r="BT76" s="81"/>
      <c r="BU76" s="81"/>
      <c r="BV76" s="81"/>
      <c r="BW76" s="81"/>
      <c r="BX76" s="81"/>
      <c r="BY76" s="81"/>
      <c r="BZ76" s="82"/>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0"/>
      <c r="BM77" s="81"/>
      <c r="BN77" s="81"/>
      <c r="BO77" s="81"/>
      <c r="BP77" s="81"/>
      <c r="BQ77" s="81"/>
      <c r="BR77" s="81"/>
      <c r="BS77" s="81"/>
      <c r="BT77" s="81"/>
      <c r="BU77" s="81"/>
      <c r="BV77" s="81"/>
      <c r="BW77" s="81"/>
      <c r="BX77" s="81"/>
      <c r="BY77" s="81"/>
      <c r="BZ77" s="82"/>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0"/>
      <c r="BM78" s="81"/>
      <c r="BN78" s="81"/>
      <c r="BO78" s="81"/>
      <c r="BP78" s="81"/>
      <c r="BQ78" s="81"/>
      <c r="BR78" s="81"/>
      <c r="BS78" s="81"/>
      <c r="BT78" s="81"/>
      <c r="BU78" s="81"/>
      <c r="BV78" s="81"/>
      <c r="BW78" s="81"/>
      <c r="BX78" s="81"/>
      <c r="BY78" s="81"/>
      <c r="BZ78" s="82"/>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0"/>
      <c r="BM79" s="81"/>
      <c r="BN79" s="81"/>
      <c r="BO79" s="81"/>
      <c r="BP79" s="81"/>
      <c r="BQ79" s="81"/>
      <c r="BR79" s="81"/>
      <c r="BS79" s="81"/>
      <c r="BT79" s="81"/>
      <c r="BU79" s="81"/>
      <c r="BV79" s="81"/>
      <c r="BW79" s="81"/>
      <c r="BX79" s="81"/>
      <c r="BY79" s="81"/>
      <c r="BZ79" s="82"/>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0"/>
      <c r="BM80" s="81"/>
      <c r="BN80" s="81"/>
      <c r="BO80" s="81"/>
      <c r="BP80" s="81"/>
      <c r="BQ80" s="81"/>
      <c r="BR80" s="81"/>
      <c r="BS80" s="81"/>
      <c r="BT80" s="81"/>
      <c r="BU80" s="81"/>
      <c r="BV80" s="81"/>
      <c r="BW80" s="81"/>
      <c r="BX80" s="81"/>
      <c r="BY80" s="81"/>
      <c r="BZ80" s="82"/>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0"/>
      <c r="BM81" s="81"/>
      <c r="BN81" s="81"/>
      <c r="BO81" s="81"/>
      <c r="BP81" s="81"/>
      <c r="BQ81" s="81"/>
      <c r="BR81" s="81"/>
      <c r="BS81" s="81"/>
      <c r="BT81" s="81"/>
      <c r="BU81" s="81"/>
      <c r="BV81" s="81"/>
      <c r="BW81" s="81"/>
      <c r="BX81" s="81"/>
      <c r="BY81" s="81"/>
      <c r="BZ81" s="82"/>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3"/>
      <c r="BM82" s="84"/>
      <c r="BN82" s="84"/>
      <c r="BO82" s="84"/>
      <c r="BP82" s="84"/>
      <c r="BQ82" s="84"/>
      <c r="BR82" s="84"/>
      <c r="BS82" s="84"/>
      <c r="BT82" s="84"/>
      <c r="BU82" s="84"/>
      <c r="BV82" s="84"/>
      <c r="BW82" s="84"/>
      <c r="BX82" s="84"/>
      <c r="BY82" s="84"/>
      <c r="BZ82" s="85"/>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44</v>
      </c>
      <c r="H86" s="12" t="str">
        <f>データ!BP6</f>
        <v>【669.11】</v>
      </c>
      <c r="I86" s="12" t="str">
        <f>データ!CA6</f>
        <v>【99.73】</v>
      </c>
      <c r="J86" s="12" t="str">
        <f>データ!CL6</f>
        <v>【134.98】</v>
      </c>
      <c r="K86" s="12" t="str">
        <f>データ!CW6</f>
        <v>【59.99】</v>
      </c>
      <c r="L86" s="12" t="str">
        <f>データ!DH6</f>
        <v>【95.72】</v>
      </c>
      <c r="M86" s="12" t="s">
        <v>43</v>
      </c>
      <c r="N86" s="12" t="s">
        <v>43</v>
      </c>
      <c r="O86" s="12" t="str">
        <f>データ!EO6</f>
        <v>【0.24】</v>
      </c>
    </row>
  </sheetData>
  <sheetProtection algorithmName="SHA-512" hashValue="15AsU/Vj+VJSYg3bdWTujbqHgStgXcU33l8oH9OWTFzSFYw0fhoR9b3RAPZxYGrqGfAMGo8omB4UmHjmDfob3g==" saltValue="HDs8RegXZ4AwEuPGk3dlO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2">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2">
      <c r="A6" s="14" t="s">
        <v>96</v>
      </c>
      <c r="B6" s="19">
        <f>B7</f>
        <v>2021</v>
      </c>
      <c r="C6" s="19">
        <f t="shared" ref="C6:X6" si="3">C7</f>
        <v>105210</v>
      </c>
      <c r="D6" s="19">
        <f t="shared" si="3"/>
        <v>47</v>
      </c>
      <c r="E6" s="19">
        <f t="shared" si="3"/>
        <v>17</v>
      </c>
      <c r="F6" s="19">
        <f t="shared" si="3"/>
        <v>1</v>
      </c>
      <c r="G6" s="19">
        <f t="shared" si="3"/>
        <v>0</v>
      </c>
      <c r="H6" s="19" t="str">
        <f t="shared" si="3"/>
        <v>群馬県　板倉町</v>
      </c>
      <c r="I6" s="19" t="str">
        <f t="shared" si="3"/>
        <v>法非適用</v>
      </c>
      <c r="J6" s="19" t="str">
        <f t="shared" si="3"/>
        <v>下水道事業</v>
      </c>
      <c r="K6" s="19" t="str">
        <f t="shared" si="3"/>
        <v>公共下水道</v>
      </c>
      <c r="L6" s="19" t="str">
        <f t="shared" si="3"/>
        <v>Cd2</v>
      </c>
      <c r="M6" s="19" t="str">
        <f t="shared" si="3"/>
        <v>非設置</v>
      </c>
      <c r="N6" s="20" t="str">
        <f t="shared" si="3"/>
        <v>-</v>
      </c>
      <c r="O6" s="20" t="str">
        <f t="shared" si="3"/>
        <v>該当数値なし</v>
      </c>
      <c r="P6" s="20">
        <f t="shared" si="3"/>
        <v>17.059999999999999</v>
      </c>
      <c r="Q6" s="20">
        <f t="shared" si="3"/>
        <v>96.05</v>
      </c>
      <c r="R6" s="20">
        <f t="shared" si="3"/>
        <v>3630</v>
      </c>
      <c r="S6" s="20">
        <f t="shared" si="3"/>
        <v>14064</v>
      </c>
      <c r="T6" s="20">
        <f t="shared" si="3"/>
        <v>41.86</v>
      </c>
      <c r="U6" s="20">
        <f t="shared" si="3"/>
        <v>335.98</v>
      </c>
      <c r="V6" s="20">
        <f t="shared" si="3"/>
        <v>2388</v>
      </c>
      <c r="W6" s="20">
        <f t="shared" si="3"/>
        <v>1.47</v>
      </c>
      <c r="X6" s="20">
        <f t="shared" si="3"/>
        <v>1624.49</v>
      </c>
      <c r="Y6" s="21">
        <f>IF(Y7="",NA(),Y7)</f>
        <v>99.45</v>
      </c>
      <c r="Z6" s="21">
        <f t="shared" ref="Z6:AH6" si="4">IF(Z7="",NA(),Z7)</f>
        <v>105.11</v>
      </c>
      <c r="AA6" s="21">
        <f t="shared" si="4"/>
        <v>105.83</v>
      </c>
      <c r="AB6" s="21">
        <f t="shared" si="4"/>
        <v>97.91</v>
      </c>
      <c r="AC6" s="21">
        <f t="shared" si="4"/>
        <v>94.84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1">
        <f t="shared" si="7"/>
        <v>916.39</v>
      </c>
      <c r="BI6" s="20">
        <f t="shared" si="7"/>
        <v>0</v>
      </c>
      <c r="BJ6" s="20">
        <f t="shared" si="7"/>
        <v>0</v>
      </c>
      <c r="BK6" s="21">
        <f t="shared" si="7"/>
        <v>1124.26</v>
      </c>
      <c r="BL6" s="21">
        <f t="shared" si="7"/>
        <v>1048.23</v>
      </c>
      <c r="BM6" s="21">
        <f t="shared" si="7"/>
        <v>1130.42</v>
      </c>
      <c r="BN6" s="21">
        <f t="shared" si="7"/>
        <v>1245.0999999999999</v>
      </c>
      <c r="BO6" s="21">
        <f t="shared" si="7"/>
        <v>1108.8</v>
      </c>
      <c r="BP6" s="20" t="str">
        <f>IF(BP7="","",IF(BP7="-","【-】","【"&amp;SUBSTITUTE(TEXT(BP7,"#,##0.00"),"-","△")&amp;"】"))</f>
        <v>【669.11】</v>
      </c>
      <c r="BQ6" s="21">
        <f>IF(BQ7="",NA(),BQ7)</f>
        <v>67.930000000000007</v>
      </c>
      <c r="BR6" s="21">
        <f t="shared" ref="BR6:BZ6" si="8">IF(BR7="",NA(),BR7)</f>
        <v>79.650000000000006</v>
      </c>
      <c r="BS6" s="21">
        <f t="shared" si="8"/>
        <v>77.739999999999995</v>
      </c>
      <c r="BT6" s="21">
        <f t="shared" si="8"/>
        <v>97.06</v>
      </c>
      <c r="BU6" s="21">
        <f t="shared" si="8"/>
        <v>79.069999999999993</v>
      </c>
      <c r="BV6" s="21">
        <f t="shared" si="8"/>
        <v>80.58</v>
      </c>
      <c r="BW6" s="21">
        <f t="shared" si="8"/>
        <v>78.92</v>
      </c>
      <c r="BX6" s="21">
        <f t="shared" si="8"/>
        <v>74.17</v>
      </c>
      <c r="BY6" s="21">
        <f t="shared" si="8"/>
        <v>79.77</v>
      </c>
      <c r="BZ6" s="21">
        <f t="shared" si="8"/>
        <v>79.63</v>
      </c>
      <c r="CA6" s="20" t="str">
        <f>IF(CA7="","",IF(CA7="-","【-】","【"&amp;SUBSTITUTE(TEXT(CA7,"#,##0.00"),"-","△")&amp;"】"))</f>
        <v>【99.73】</v>
      </c>
      <c r="CB6" s="21">
        <f>IF(CB7="",NA(),CB7)</f>
        <v>301.86</v>
      </c>
      <c r="CC6" s="21">
        <f t="shared" ref="CC6:CK6" si="9">IF(CC7="",NA(),CC7)</f>
        <v>261.07</v>
      </c>
      <c r="CD6" s="21">
        <f t="shared" si="9"/>
        <v>272.94</v>
      </c>
      <c r="CE6" s="21">
        <f t="shared" si="9"/>
        <v>220.96</v>
      </c>
      <c r="CF6" s="21">
        <f t="shared" si="9"/>
        <v>269.93</v>
      </c>
      <c r="CG6" s="21">
        <f t="shared" si="9"/>
        <v>216.21</v>
      </c>
      <c r="CH6" s="21">
        <f t="shared" si="9"/>
        <v>220.31</v>
      </c>
      <c r="CI6" s="21">
        <f t="shared" si="9"/>
        <v>230.95</v>
      </c>
      <c r="CJ6" s="21">
        <f t="shared" si="9"/>
        <v>214.56</v>
      </c>
      <c r="CK6" s="21">
        <f t="shared" si="9"/>
        <v>213.66</v>
      </c>
      <c r="CL6" s="20" t="str">
        <f>IF(CL7="","",IF(CL7="-","【-】","【"&amp;SUBSTITUTE(TEXT(CL7,"#,##0.00"),"-","△")&amp;"】"))</f>
        <v>【134.98】</v>
      </c>
      <c r="CM6" s="21">
        <f>IF(CM7="",NA(),CM7)</f>
        <v>35.49</v>
      </c>
      <c r="CN6" s="21">
        <f t="shared" ref="CN6:CV6" si="10">IF(CN7="",NA(),CN7)</f>
        <v>36.21</v>
      </c>
      <c r="CO6" s="21">
        <f t="shared" si="10"/>
        <v>38.89</v>
      </c>
      <c r="CP6" s="21">
        <f t="shared" si="10"/>
        <v>43.23</v>
      </c>
      <c r="CQ6" s="21">
        <f t="shared" si="10"/>
        <v>41.49</v>
      </c>
      <c r="CR6" s="21">
        <f t="shared" si="10"/>
        <v>50.24</v>
      </c>
      <c r="CS6" s="21">
        <f t="shared" si="10"/>
        <v>49.68</v>
      </c>
      <c r="CT6" s="21">
        <f t="shared" si="10"/>
        <v>49.27</v>
      </c>
      <c r="CU6" s="21">
        <f t="shared" si="10"/>
        <v>49.47</v>
      </c>
      <c r="CV6" s="21">
        <f t="shared" si="10"/>
        <v>48.19</v>
      </c>
      <c r="CW6" s="20" t="str">
        <f>IF(CW7="","",IF(CW7="-","【-】","【"&amp;SUBSTITUTE(TEXT(CW7,"#,##0.00"),"-","△")&amp;"】"))</f>
        <v>【59.99】</v>
      </c>
      <c r="CX6" s="21">
        <f>IF(CX7="",NA(),CX7)</f>
        <v>100</v>
      </c>
      <c r="CY6" s="21">
        <f t="shared" ref="CY6:DG6" si="11">IF(CY7="",NA(),CY7)</f>
        <v>100</v>
      </c>
      <c r="CZ6" s="21">
        <f t="shared" si="11"/>
        <v>100</v>
      </c>
      <c r="DA6" s="21">
        <f t="shared" si="11"/>
        <v>100</v>
      </c>
      <c r="DB6" s="21">
        <f t="shared" si="11"/>
        <v>100</v>
      </c>
      <c r="DC6" s="21">
        <f t="shared" si="11"/>
        <v>84.17</v>
      </c>
      <c r="DD6" s="21">
        <f t="shared" si="11"/>
        <v>83.35</v>
      </c>
      <c r="DE6" s="21">
        <f t="shared" si="11"/>
        <v>83.16</v>
      </c>
      <c r="DF6" s="21">
        <f t="shared" si="11"/>
        <v>82.06</v>
      </c>
      <c r="DG6" s="21">
        <f t="shared" si="11"/>
        <v>82.26</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0.12</v>
      </c>
      <c r="EL6" s="21">
        <f t="shared" si="14"/>
        <v>0.1</v>
      </c>
      <c r="EM6" s="21">
        <f t="shared" si="14"/>
        <v>0.32</v>
      </c>
      <c r="EN6" s="21">
        <f t="shared" si="14"/>
        <v>0.1</v>
      </c>
      <c r="EO6" s="20" t="str">
        <f>IF(EO7="","",IF(EO7="-","【-】","【"&amp;SUBSTITUTE(TEXT(EO7,"#,##0.00"),"-","△")&amp;"】"))</f>
        <v>【0.24】</v>
      </c>
    </row>
    <row r="7" spans="1:145" s="22" customFormat="1" x14ac:dyDescent="0.2">
      <c r="A7" s="14"/>
      <c r="B7" s="23">
        <v>2021</v>
      </c>
      <c r="C7" s="23">
        <v>105210</v>
      </c>
      <c r="D7" s="23">
        <v>47</v>
      </c>
      <c r="E7" s="23">
        <v>17</v>
      </c>
      <c r="F7" s="23">
        <v>1</v>
      </c>
      <c r="G7" s="23">
        <v>0</v>
      </c>
      <c r="H7" s="23" t="s">
        <v>97</v>
      </c>
      <c r="I7" s="23" t="s">
        <v>98</v>
      </c>
      <c r="J7" s="23" t="s">
        <v>99</v>
      </c>
      <c r="K7" s="23" t="s">
        <v>100</v>
      </c>
      <c r="L7" s="23" t="s">
        <v>101</v>
      </c>
      <c r="M7" s="23" t="s">
        <v>102</v>
      </c>
      <c r="N7" s="24" t="s">
        <v>103</v>
      </c>
      <c r="O7" s="24" t="s">
        <v>104</v>
      </c>
      <c r="P7" s="24">
        <v>17.059999999999999</v>
      </c>
      <c r="Q7" s="24">
        <v>96.05</v>
      </c>
      <c r="R7" s="24">
        <v>3630</v>
      </c>
      <c r="S7" s="24">
        <v>14064</v>
      </c>
      <c r="T7" s="24">
        <v>41.86</v>
      </c>
      <c r="U7" s="24">
        <v>335.98</v>
      </c>
      <c r="V7" s="24">
        <v>2388</v>
      </c>
      <c r="W7" s="24">
        <v>1.47</v>
      </c>
      <c r="X7" s="24">
        <v>1624.49</v>
      </c>
      <c r="Y7" s="24">
        <v>99.45</v>
      </c>
      <c r="Z7" s="24">
        <v>105.11</v>
      </c>
      <c r="AA7" s="24">
        <v>105.83</v>
      </c>
      <c r="AB7" s="24">
        <v>97.91</v>
      </c>
      <c r="AC7" s="24">
        <v>94.84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916.39</v>
      </c>
      <c r="BI7" s="24">
        <v>0</v>
      </c>
      <c r="BJ7" s="24">
        <v>0</v>
      </c>
      <c r="BK7" s="24">
        <v>1124.26</v>
      </c>
      <c r="BL7" s="24">
        <v>1048.23</v>
      </c>
      <c r="BM7" s="24">
        <v>1130.42</v>
      </c>
      <c r="BN7" s="24">
        <v>1245.0999999999999</v>
      </c>
      <c r="BO7" s="24">
        <v>1108.8</v>
      </c>
      <c r="BP7" s="24">
        <v>669.11</v>
      </c>
      <c r="BQ7" s="24">
        <v>67.930000000000007</v>
      </c>
      <c r="BR7" s="24">
        <v>79.650000000000006</v>
      </c>
      <c r="BS7" s="24">
        <v>77.739999999999995</v>
      </c>
      <c r="BT7" s="24">
        <v>97.06</v>
      </c>
      <c r="BU7" s="24">
        <v>79.069999999999993</v>
      </c>
      <c r="BV7" s="24">
        <v>80.58</v>
      </c>
      <c r="BW7" s="24">
        <v>78.92</v>
      </c>
      <c r="BX7" s="24">
        <v>74.17</v>
      </c>
      <c r="BY7" s="24">
        <v>79.77</v>
      </c>
      <c r="BZ7" s="24">
        <v>79.63</v>
      </c>
      <c r="CA7" s="24">
        <v>99.73</v>
      </c>
      <c r="CB7" s="24">
        <v>301.86</v>
      </c>
      <c r="CC7" s="24">
        <v>261.07</v>
      </c>
      <c r="CD7" s="24">
        <v>272.94</v>
      </c>
      <c r="CE7" s="24">
        <v>220.96</v>
      </c>
      <c r="CF7" s="24">
        <v>269.93</v>
      </c>
      <c r="CG7" s="24">
        <v>216.21</v>
      </c>
      <c r="CH7" s="24">
        <v>220.31</v>
      </c>
      <c r="CI7" s="24">
        <v>230.95</v>
      </c>
      <c r="CJ7" s="24">
        <v>214.56</v>
      </c>
      <c r="CK7" s="24">
        <v>213.66</v>
      </c>
      <c r="CL7" s="24">
        <v>134.97999999999999</v>
      </c>
      <c r="CM7" s="24">
        <v>35.49</v>
      </c>
      <c r="CN7" s="24">
        <v>36.21</v>
      </c>
      <c r="CO7" s="24">
        <v>38.89</v>
      </c>
      <c r="CP7" s="24">
        <v>43.23</v>
      </c>
      <c r="CQ7" s="24">
        <v>41.49</v>
      </c>
      <c r="CR7" s="24">
        <v>50.24</v>
      </c>
      <c r="CS7" s="24">
        <v>49.68</v>
      </c>
      <c r="CT7" s="24">
        <v>49.27</v>
      </c>
      <c r="CU7" s="24">
        <v>49.47</v>
      </c>
      <c r="CV7" s="24">
        <v>48.19</v>
      </c>
      <c r="CW7" s="24">
        <v>59.99</v>
      </c>
      <c r="CX7" s="24">
        <v>100</v>
      </c>
      <c r="CY7" s="24">
        <v>100</v>
      </c>
      <c r="CZ7" s="24">
        <v>100</v>
      </c>
      <c r="DA7" s="24">
        <v>100</v>
      </c>
      <c r="DB7" s="24">
        <v>100</v>
      </c>
      <c r="DC7" s="24">
        <v>84.17</v>
      </c>
      <c r="DD7" s="24">
        <v>83.35</v>
      </c>
      <c r="DE7" s="24">
        <v>83.16</v>
      </c>
      <c r="DF7" s="24">
        <v>82.06</v>
      </c>
      <c r="DG7" s="24">
        <v>82.26</v>
      </c>
      <c r="DH7" s="24">
        <v>95.72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0.12</v>
      </c>
      <c r="EL7" s="24">
        <v>0.1</v>
      </c>
      <c r="EM7" s="24">
        <v>0.32</v>
      </c>
      <c r="EN7" s="24">
        <v>0.1</v>
      </c>
      <c r="EO7" s="24">
        <v>0.24</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110</v>
      </c>
    </row>
    <row r="12" spans="1:145" x14ac:dyDescent="0.2">
      <c r="B12">
        <v>1</v>
      </c>
      <c r="C12">
        <v>1</v>
      </c>
      <c r="D12">
        <v>1</v>
      </c>
      <c r="E12">
        <v>2</v>
      </c>
      <c r="F12">
        <v>3</v>
      </c>
      <c r="G12" t="s">
        <v>111</v>
      </c>
    </row>
    <row r="13" spans="1:145" x14ac:dyDescent="0.2">
      <c r="B13" t="s">
        <v>112</v>
      </c>
      <c r="C13" t="s">
        <v>112</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2023-01-12T23:52:51Z</dcterms:created>
  <dcterms:modified xsi:type="dcterms:W3CDTF">2023-02-03T04:33:17Z</dcterms:modified>
  <cp:category/>
</cp:coreProperties>
</file>