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5 太田市\"/>
    </mc:Choice>
  </mc:AlternateContent>
  <xr:revisionPtr revIDLastSave="0" documentId="13_ncr:1_{15D94640-FCB9-4641-9E6E-F235CBC50CBE}" xr6:coauthVersionLast="36" xr6:coauthVersionMax="36" xr10:uidLastSave="{00000000-0000-0000-0000-000000000000}"/>
  <workbookProtection workbookAlgorithmName="SHA-512" workbookHashValue="BMiQ7syqR2XehnsD1Eq2qi9JZ8CbK2HcRu+D3Ing2SDS3fgIYFTeXXhU56jWWAoZUl8/LP2HS2KH3KsBy3YljA==" workbookSaltValue="xqITeSVxIG3wOiCcidAwc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W10" i="4" s="1"/>
  <c r="P6" i="5"/>
  <c r="P10" i="4" s="1"/>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H85" i="4"/>
  <c r="BB10" i="4"/>
  <c r="I10" i="4"/>
  <c r="BB8" i="4"/>
  <c r="AD8" i="4"/>
  <c r="W8" i="4"/>
  <c r="B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<sst xmlns="http://schemas.openxmlformats.org/spreadsheetml/2006/main" count="253" uniqueCount="118">
  <si>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</si>
  <si>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</si>
  <si>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</si>
  <si>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</si>
  <si>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</si>
  <si>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</si>
  <si>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</si>
  <si>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</si>
  <si>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</si>
  <si>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</si>
  <si>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</si>
  <si>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</si>
  <si>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</si>
  <si>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</si>
  <si>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</si>
  <si>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</si>
  <si>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</si>
  <si>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</si>
  <si>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</si>
  <si>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</si>
  <si>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</si>
  <si>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</si>
  <si>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</si>
  <si>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</si>
  <si>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</si>
  <si>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</si>
  <si>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</si>
  <si>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</si>
  <si>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</si>
  <si>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</si>
  <si>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</si>
  <si>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</si>
  <si>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</si>
  <si>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</si>
  <si>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</si>
  <si>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</si>
  <si>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</si>
  <si>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</si>
  <si>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</si>
  <si>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</si>
  <si>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</si>
  <si>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</si>
  <si>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</si>
  <si>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</si>
  <si>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</si>
  <si>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</si>
  <si>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</si>
  <si>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</si>
  <si>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</si>
  <si>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</si>
  <si>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</si>
  <si>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</si>
  <si>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</si>
  <si>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</si>
  <si>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</si>
  <si>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</si>
  <si>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</si>
  <si>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</si>
  <si>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</si>
  <si>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</si>
  <si>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</si>
  <si>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</si>
  <si>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</si>
  <si>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</si>
  <si>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</si>
  <si>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</si>
  <si>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</si>
  <si>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</si>
  <si>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</si>
  <si>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</si>
  <si>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</si>
  <si>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</si>
  <si>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</si>
  <si>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</si>
  <si>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</si>
  <si>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</si>
  <si>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</si>
  <si>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</si>
  <si>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</si>
  <si>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</si>
  <si>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</si>
  <si>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</si>
  <si>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</si>
  <si>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</si>
  <si>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</si>
  <si>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</si>
  <si>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</si>
  <si>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</si>
  <si>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</si>
  <si>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</si>
  <si>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</si>
  <si>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</si>
  <si>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</si>
  <si>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</si>
  <si>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</si>
  <si>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</si>
  <si>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</si>
  <si>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</si>
  <si>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</si>
  <si>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</si>
  <si>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</si>
  <si>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</si>
  <si>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</si>
  <si>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</si>
  <si>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</si>
  <si>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</si>
  <si>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</si>
  <si>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</si>
  <si>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</si>
  <si>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</si>
  <si>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</si>
  <si>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</si>
  <si>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</si>
  <si>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</si>
  <si>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</si>
  <si>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①収支不足額について、一般会計からの繰入金（基準外）を前提としているため100％を超えるはずであるが、前年度の補助金の精算を行ったため、100％を切っている。　
②事業地域の公共用水域の水質保全を速やかに確保するため、一時的に一般会計繰入金（基準外）により収支不足額を補っているため欠損金が発生していない。
③複数事業を同一会計で処理しているため、一般会計繰入金（基準外）の精算を他事業で一括処理している。そのため、恒常的に高い値を示すこととなる。流動資産の現金が減少し、流動負債の企業債が増となったため、数値は下降した。
④企業債残高の減少により数値が下降した。
⑤事業の性格上、他事業と比較して費用割合が高いため、値が平均値を大きく下回っている。
⑥事業の性格上、他事業と比較して費用割合が高いため、値が平均値を大きく上回っている。
なお、令和3年度は維持管理業務の委託先の業務の見直しにより、維持管理費が減少し、数値が下降した。
⑦設置されている浄化槽の規模に対して処理区域内人口が少ないため、処理能力には余裕がある。
⑧処理区域内人口＝浄化槽設置済人口としているため、常に100％となっている。
　面的整備とは異なり設置戸数単位での維持管理となるため、コスト削減効果はあまり期待できず、抜本的な構造改革が不可欠となっている。</t>
    <phoneticPr fontId="4"/>
  </si>
  <si>
    <t>①浄化槽設置基数の低迷に伴い有形固定資産が増加しないため、値が増加している。
②浄化槽のため未計上。
③浄化槽のため未計上。
　事業開始からの経過年数が短いため、老朽化対策の必要性は未だ生じていない。</t>
    <phoneticPr fontId="4"/>
  </si>
  <si>
    <t>本事業の性格上、面的整備を主体とした公共下水道等と比較するとコストが割高となる傾向にあるが、市内全域の公共用水域の水質保全を速やかに確保するためには必要な事業といえる。また、独立採算を目指す上で、一般会計繰入金（基準外）の依存度が他事業に比べて高い点が大きな課題となっている。しかし、事業の公共性や継続性を担保することも重要であり、下水道使用料の改定も含めた計画的かつ効率的な経営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</si>
</sst>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E5-4C23-9D81-616C37A9D2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8E5-4C23-9D81-616C37A9D2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47.01</c:v>
                </c:pt>
                <c:pt idx="1">
                  <c:v>46.36</c:v>
                </c:pt>
                <c:pt idx="2">
                  <c:v>48.51</c:v>
                </c:pt>
                <c:pt idx="3">
                  <c:v>48.76</c:v>
                </c:pt>
                <c:pt idx="4">
                  <c:v>48.26</c:v>
                </c:pt>
              </c:numCache>
            </c:numRef>
          </c:val>
          <c:extLst>
            <c:ext xmlns:c16="http://schemas.microsoft.com/office/drawing/2014/chart" uri="{C3380CC4-5D6E-409C-BE32-E72D297353CC}">
              <c16:uniqueId val="{00000000-04A5-476D-BFE0-FD698BCA753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04A5-476D-BFE0-FD698BCA753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137-4476-BB98-305D17B6B7E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0137-4476-BB98-305D17B6B7E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113.17</c:v>
                </c:pt>
                <c:pt idx="1">
                  <c:v>104.48</c:v>
                </c:pt>
                <c:pt idx="2">
                  <c:v>103.17</c:v>
                </c:pt>
                <c:pt idx="3">
                  <c:v>89.85</c:v>
                </c:pt>
                <c:pt idx="4">
                  <c:v>96.69</c:v>
                </c:pt>
              </c:numCache>
            </c:numRef>
          </c:val>
          <c:extLst>
            <c:ext xmlns:c16="http://schemas.microsoft.com/office/drawing/2014/chart" uri="{C3380CC4-5D6E-409C-BE32-E72D297353CC}">
              <c16:uniqueId val="{00000000-4A79-48C1-98D9-640D634E6C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93.76</c:v>
                </c:pt>
                <c:pt idx="3">
                  <c:v>95.33</c:v>
                </c:pt>
                <c:pt idx="4">
                  <c:v>100.41</c:v>
                </c:pt>
              </c:numCache>
            </c:numRef>
          </c:val>
          <c:smooth val="0"/>
          <c:extLst>
            <c:ext xmlns:c16="http://schemas.microsoft.com/office/drawing/2014/chart" uri="{C3380CC4-5D6E-409C-BE32-E72D297353CC}">
              <c16:uniqueId val="{00000001-4A79-48C1-98D9-640D634E6C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21.19</c:v>
                </c:pt>
                <c:pt idx="1">
                  <c:v>23.24</c:v>
                </c:pt>
                <c:pt idx="2">
                  <c:v>25.63</c:v>
                </c:pt>
                <c:pt idx="3">
                  <c:v>28.89</c:v>
                </c:pt>
                <c:pt idx="4">
                  <c:v>32.14</c:v>
                </c:pt>
              </c:numCache>
            </c:numRef>
          </c:val>
          <c:extLst>
            <c:ext xmlns:c16="http://schemas.microsoft.com/office/drawing/2014/chart" uri="{C3380CC4-5D6E-409C-BE32-E72D297353CC}">
              <c16:uniqueId val="{00000000-F283-4F5A-ADB2-D9807B52C9B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16.63</c:v>
                </c:pt>
                <c:pt idx="3">
                  <c:v>15.4</c:v>
                </c:pt>
                <c:pt idx="4">
                  <c:v>21.02</c:v>
                </c:pt>
              </c:numCache>
            </c:numRef>
          </c:val>
          <c:smooth val="0"/>
          <c:extLst>
            <c:ext xmlns:c16="http://schemas.microsoft.com/office/drawing/2014/chart" uri="{C3380CC4-5D6E-409C-BE32-E72D297353CC}">
              <c16:uniqueId val="{00000001-F283-4F5A-ADB2-D9807B52C9B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46-4940-B7E3-0EAAC84773B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146-4940-B7E3-0EAAC84773B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F1-4C28-A564-64DBCD123B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173.09</c:v>
                </c:pt>
                <c:pt idx="3">
                  <c:v>162.82</c:v>
                </c:pt>
                <c:pt idx="4">
                  <c:v>83.92</c:v>
                </c:pt>
              </c:numCache>
            </c:numRef>
          </c:val>
          <c:smooth val="0"/>
          <c:extLst>
            <c:ext xmlns:c16="http://schemas.microsoft.com/office/drawing/2014/chart" uri="{C3380CC4-5D6E-409C-BE32-E72D297353CC}">
              <c16:uniqueId val="{00000001-B4F1-4C28-A564-64DBCD123B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597.71</c:v>
                </c:pt>
                <c:pt idx="1">
                  <c:v>527.09</c:v>
                </c:pt>
                <c:pt idx="2">
                  <c:v>843.02</c:v>
                </c:pt>
                <c:pt idx="3">
                  <c:v>783.92</c:v>
                </c:pt>
                <c:pt idx="4">
                  <c:v>718.33</c:v>
                </c:pt>
              </c:numCache>
            </c:numRef>
          </c:val>
          <c:extLst>
            <c:ext xmlns:c16="http://schemas.microsoft.com/office/drawing/2014/chart" uri="{C3380CC4-5D6E-409C-BE32-E72D297353CC}">
              <c16:uniqueId val="{00000000-C4C7-420A-B6D7-1CDF70F417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117.39</c:v>
                </c:pt>
                <c:pt idx="3">
                  <c:v>125.61</c:v>
                </c:pt>
                <c:pt idx="4">
                  <c:v>122.71</c:v>
                </c:pt>
              </c:numCache>
            </c:numRef>
          </c:val>
          <c:smooth val="0"/>
          <c:extLst>
            <c:ext xmlns:c16="http://schemas.microsoft.com/office/drawing/2014/chart" uri="{C3380CC4-5D6E-409C-BE32-E72D297353CC}">
              <c16:uniqueId val="{00000001-C4C7-420A-B6D7-1CDF70F417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324.87</c:v>
                </c:pt>
                <c:pt idx="1">
                  <c:v>407.17</c:v>
                </c:pt>
                <c:pt idx="2">
                  <c:v>547.14</c:v>
                </c:pt>
                <c:pt idx="3">
                  <c:v>493.46</c:v>
                </c:pt>
                <c:pt idx="4">
                  <c:v>457.16</c:v>
                </c:pt>
              </c:numCache>
            </c:numRef>
          </c:val>
          <c:extLst>
            <c:ext xmlns:c16="http://schemas.microsoft.com/office/drawing/2014/chart" uri="{C3380CC4-5D6E-409C-BE32-E72D297353CC}">
              <c16:uniqueId val="{00000000-C2FE-4280-A296-F88D9119919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C2FE-4280-A296-F88D9119919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30.84</c:v>
                </c:pt>
                <c:pt idx="1">
                  <c:v>26.36</c:v>
                </c:pt>
                <c:pt idx="2">
                  <c:v>25.23</c:v>
                </c:pt>
                <c:pt idx="3">
                  <c:v>21.87</c:v>
                </c:pt>
                <c:pt idx="4">
                  <c:v>22.56</c:v>
                </c:pt>
              </c:numCache>
            </c:numRef>
          </c:val>
          <c:extLst>
            <c:ext xmlns:c16="http://schemas.microsoft.com/office/drawing/2014/chart" uri="{C3380CC4-5D6E-409C-BE32-E72D297353CC}">
              <c16:uniqueId val="{00000000-873E-4552-9EC5-9170B240D1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873E-4552-9EC5-9170B240D1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327.45999999999998</c:v>
                </c:pt>
                <c:pt idx="1">
                  <c:v>383.1</c:v>
                </c:pt>
                <c:pt idx="2">
                  <c:v>400.3</c:v>
                </c:pt>
                <c:pt idx="3">
                  <c:v>461.75</c:v>
                </c:pt>
                <c:pt idx="4">
                  <c:v>447.64</c:v>
                </c:pt>
              </c:numCache>
            </c:numRef>
          </c:val>
          <c:extLst>
            <c:ext xmlns:c16="http://schemas.microsoft.com/office/drawing/2014/chart" uri="{C3380CC4-5D6E-409C-BE32-E72D297353CC}">
              <c16:uniqueId val="{00000000-26E3-4546-BCCA-BEEAD165BA2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26E3-4546-BCCA-BEEAD165BA2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7" zoomScaleNormal="77"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太田市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223022</v>
      </c>
      <c r="AM8" s="37"/>
      <c r="AN8" s="37"/>
      <c r="AO8" s="37"/>
      <c r="AP8" s="37"/>
      <c r="AQ8" s="37"/>
      <c r="AR8" s="37"/>
      <c r="AS8" s="37"/>
      <c r="AT8" s="38">
        <f>データ!T6</f>
        <v>175.54</v>
      </c>
      <c r="AU8" s="38"/>
      <c r="AV8" s="38"/>
      <c r="AW8" s="38"/>
      <c r="AX8" s="38"/>
      <c r="AY8" s="38"/>
      <c r="AZ8" s="38"/>
      <c r="BA8" s="38"/>
      <c r="BB8" s="38">
        <f>データ!U6</f>
        <v>1270.49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72.38</v>
      </c>
      <c r="J10" s="38"/>
      <c r="K10" s="38"/>
      <c r="L10" s="38"/>
      <c r="M10" s="38"/>
      <c r="N10" s="38"/>
      <c r="O10" s="38"/>
      <c r="P10" s="38">
        <f>データ!P6</f>
        <v>0.64</v>
      </c>
      <c r="Q10" s="38"/>
      <c r="R10" s="38"/>
      <c r="S10" s="38"/>
      <c r="T10" s="38"/>
      <c r="U10" s="38"/>
      <c r="V10" s="38"/>
      <c r="W10" s="38">
        <f>データ!Q6</f>
        <v>100</v>
      </c>
      <c r="X10" s="38"/>
      <c r="Y10" s="38"/>
      <c r="Z10" s="38"/>
      <c r="AA10" s="38"/>
      <c r="AB10" s="38"/>
      <c r="AC10" s="38"/>
      <c r="AD10" s="37">
        <f>データ!R6</f>
        <v>2222</v>
      </c>
      <c r="AE10" s="37"/>
      <c r="AF10" s="37"/>
      <c r="AG10" s="37"/>
      <c r="AH10" s="37"/>
      <c r="AI10" s="37"/>
      <c r="AJ10" s="37"/>
      <c r="AK10" s="2"/>
      <c r="AL10" s="37">
        <f>データ!V6</f>
        <v>1434</v>
      </c>
      <c r="AM10" s="37"/>
      <c r="AN10" s="37"/>
      <c r="AO10" s="37"/>
      <c r="AP10" s="37"/>
      <c r="AQ10" s="37"/>
      <c r="AR10" s="37"/>
      <c r="AS10" s="37"/>
      <c r="AT10" s="38">
        <f>データ!W6</f>
        <v>6.47</v>
      </c>
      <c r="AU10" s="38"/>
      <c r="AV10" s="38"/>
      <c r="AW10" s="38"/>
      <c r="AX10" s="38"/>
      <c r="AY10" s="38"/>
      <c r="AZ10" s="38"/>
      <c r="BA10" s="38"/>
      <c r="BB10" s="38">
        <f>データ!X6</f>
        <v>221.64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HR+I5f6Sye3rNY/eDMYhtgyX887RMoLiIsuZ8RKb/K9OxpJ/E6R8Y8rlDOdO+hBBzAlsefZj8BDh2nc8tI09tw==" saltValue="e9Pa8rpvXmK+OUH0tz428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102059</v>
      </c>
      <c r="D6" s="19">
        <f t="shared" si="3"/>
        <v>46</v>
      </c>
      <c r="E6" s="19">
        <f t="shared" si="3"/>
        <v>18</v>
      </c>
      <c r="F6" s="19">
        <f t="shared" si="3"/>
        <v>0</v>
      </c>
      <c r="G6" s="19">
        <f t="shared" si="3"/>
        <v>0</v>
      </c>
      <c r="H6" s="19" t="str">
        <f t="shared" si="3"/>
        <v>群馬県　太田市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72.38</v>
      </c>
      <c r="P6" s="20">
        <f t="shared" si="3"/>
        <v>0.64</v>
      </c>
      <c r="Q6" s="20">
        <f t="shared" si="3"/>
        <v>100</v>
      </c>
      <c r="R6" s="20">
        <f t="shared" si="3"/>
        <v>2222</v>
      </c>
      <c r="S6" s="20">
        <f t="shared" si="3"/>
        <v>223022</v>
      </c>
      <c r="T6" s="20">
        <f t="shared" si="3"/>
        <v>175.54</v>
      </c>
      <c r="U6" s="20">
        <f t="shared" si="3"/>
        <v>1270.49</v>
      </c>
      <c r="V6" s="20">
        <f t="shared" si="3"/>
        <v>1434</v>
      </c>
      <c r="W6" s="20">
        <f t="shared" si="3"/>
        <v>6.47</v>
      </c>
      <c r="X6" s="20">
        <f t="shared" si="3"/>
        <v>221.64</v>
      </c>
      <c r="Y6" s="21">
        <f>IF(Y7="",NA(),Y7)</f>
        <v>113.17</v>
      </c>
      <c r="Z6" s="21">
        <f t="shared" ref="Z6:AH6" si="4">IF(Z7="",NA(),Z7)</f>
        <v>104.48</v>
      </c>
      <c r="AA6" s="21">
        <f t="shared" si="4"/>
        <v>103.17</v>
      </c>
      <c r="AB6" s="21">
        <f t="shared" si="4"/>
        <v>89.85</v>
      </c>
      <c r="AC6" s="21">
        <f t="shared" si="4"/>
        <v>96.69</v>
      </c>
      <c r="AD6" s="21">
        <f t="shared" si="4"/>
        <v>93.44</v>
      </c>
      <c r="AE6" s="21">
        <f t="shared" si="4"/>
        <v>90.02</v>
      </c>
      <c r="AF6" s="21">
        <f t="shared" si="4"/>
        <v>93.76</v>
      </c>
      <c r="AG6" s="21">
        <f t="shared" si="4"/>
        <v>95.33</v>
      </c>
      <c r="AH6" s="21">
        <f t="shared" si="4"/>
        <v>100.41</v>
      </c>
      <c r="AI6" s="20" t="str">
        <f>IF(AI7="","",IF(AI7="-","【-】","【"&amp;SUBSTITUTE(TEXT(AI7,"#,##0.00"),"-","△")&amp;"】"))</f>
        <v>【98.81】</v>
      </c>
      <c r="AJ6" s="20">
        <f>IF(AJ7="",NA(),AJ7)</f>
        <v>0</v>
      </c>
      <c r="AK6" s="20">
        <f t="shared" ref="AK6:AS6" si="5">IF(AK7="",NA(),AK7)</f>
        <v>0</v>
      </c>
      <c r="AL6" s="20">
        <f t="shared" si="5"/>
        <v>0</v>
      </c>
      <c r="AM6" s="20">
        <f t="shared" si="5"/>
        <v>0</v>
      </c>
      <c r="AN6" s="20">
        <f t="shared" si="5"/>
        <v>0</v>
      </c>
      <c r="AO6" s="21">
        <f t="shared" si="5"/>
        <v>123.58</v>
      </c>
      <c r="AP6" s="21">
        <f t="shared" si="5"/>
        <v>221.28</v>
      </c>
      <c r="AQ6" s="21">
        <f t="shared" si="5"/>
        <v>173.09</v>
      </c>
      <c r="AR6" s="21">
        <f t="shared" si="5"/>
        <v>162.82</v>
      </c>
      <c r="AS6" s="21">
        <f t="shared" si="5"/>
        <v>83.92</v>
      </c>
      <c r="AT6" s="20" t="str">
        <f>IF(AT7="","",IF(AT7="-","【-】","【"&amp;SUBSTITUTE(TEXT(AT7,"#,##0.00"),"-","△")&amp;"】"))</f>
        <v>【102.81】</v>
      </c>
      <c r="AU6" s="21">
        <f>IF(AU7="",NA(),AU7)</f>
        <v>597.71</v>
      </c>
      <c r="AV6" s="21">
        <f t="shared" ref="AV6:BD6" si="6">IF(AV7="",NA(),AV7)</f>
        <v>527.09</v>
      </c>
      <c r="AW6" s="21">
        <f t="shared" si="6"/>
        <v>843.02</v>
      </c>
      <c r="AX6" s="21">
        <f t="shared" si="6"/>
        <v>783.92</v>
      </c>
      <c r="AY6" s="21">
        <f t="shared" si="6"/>
        <v>718.33</v>
      </c>
      <c r="AZ6" s="21">
        <f t="shared" si="6"/>
        <v>172.39</v>
      </c>
      <c r="BA6" s="21">
        <f t="shared" si="6"/>
        <v>113.42</v>
      </c>
      <c r="BB6" s="21">
        <f t="shared" si="6"/>
        <v>117.39</v>
      </c>
      <c r="BC6" s="21">
        <f t="shared" si="6"/>
        <v>125.61</v>
      </c>
      <c r="BD6" s="21">
        <f t="shared" si="6"/>
        <v>122.71</v>
      </c>
      <c r="BE6" s="20" t="str">
        <f>IF(BE7="","",IF(BE7="-","【-】","【"&amp;SUBSTITUTE(TEXT(BE7,"#,##0.00"),"-","△")&amp;"】"))</f>
        <v>【112.20】</v>
      </c>
      <c r="BF6" s="21">
        <f>IF(BF7="",NA(),BF7)</f>
        <v>324.87</v>
      </c>
      <c r="BG6" s="21">
        <f t="shared" ref="BG6:BO6" si="7">IF(BG7="",NA(),BG7)</f>
        <v>407.17</v>
      </c>
      <c r="BH6" s="21">
        <f t="shared" si="7"/>
        <v>547.14</v>
      </c>
      <c r="BI6" s="21">
        <f t="shared" si="7"/>
        <v>493.46</v>
      </c>
      <c r="BJ6" s="21">
        <f t="shared" si="7"/>
        <v>457.16</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30.84</v>
      </c>
      <c r="BR6" s="21">
        <f t="shared" ref="BR6:BZ6" si="8">IF(BR7="",NA(),BR7)</f>
        <v>26.36</v>
      </c>
      <c r="BS6" s="21">
        <f t="shared" si="8"/>
        <v>25.23</v>
      </c>
      <c r="BT6" s="21">
        <f t="shared" si="8"/>
        <v>21.87</v>
      </c>
      <c r="BU6" s="21">
        <f t="shared" si="8"/>
        <v>22.56</v>
      </c>
      <c r="BV6" s="21">
        <f t="shared" si="8"/>
        <v>57.08</v>
      </c>
      <c r="BW6" s="21">
        <f t="shared" si="8"/>
        <v>55.85</v>
      </c>
      <c r="BX6" s="21">
        <f t="shared" si="8"/>
        <v>53.23</v>
      </c>
      <c r="BY6" s="21">
        <f t="shared" si="8"/>
        <v>50.7</v>
      </c>
      <c r="BZ6" s="21">
        <f t="shared" si="8"/>
        <v>60</v>
      </c>
      <c r="CA6" s="20" t="str">
        <f>IF(CA7="","",IF(CA7="-","【-】","【"&amp;SUBSTITUTE(TEXT(CA7,"#,##0.00"),"-","△")&amp;"】"))</f>
        <v>【57.71】</v>
      </c>
      <c r="CB6" s="21">
        <f>IF(CB7="",NA(),CB7)</f>
        <v>327.45999999999998</v>
      </c>
      <c r="CC6" s="21">
        <f t="shared" ref="CC6:CK6" si="9">IF(CC7="",NA(),CC7)</f>
        <v>383.1</v>
      </c>
      <c r="CD6" s="21">
        <f t="shared" si="9"/>
        <v>400.3</v>
      </c>
      <c r="CE6" s="21">
        <f t="shared" si="9"/>
        <v>461.75</v>
      </c>
      <c r="CF6" s="21">
        <f t="shared" si="9"/>
        <v>447.64</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47.01</v>
      </c>
      <c r="CN6" s="21">
        <f t="shared" ref="CN6:CV6" si="10">IF(CN7="",NA(),CN7)</f>
        <v>46.36</v>
      </c>
      <c r="CO6" s="21">
        <f t="shared" si="10"/>
        <v>48.51</v>
      </c>
      <c r="CP6" s="21">
        <f t="shared" si="10"/>
        <v>48.76</v>
      </c>
      <c r="CQ6" s="21">
        <f t="shared" si="10"/>
        <v>48.26</v>
      </c>
      <c r="CR6" s="21">
        <f t="shared" si="10"/>
        <v>57.22</v>
      </c>
      <c r="CS6" s="21">
        <f t="shared" si="10"/>
        <v>54.93</v>
      </c>
      <c r="CT6" s="21">
        <f t="shared" si="10"/>
        <v>55.96</v>
      </c>
      <c r="CU6" s="21">
        <f t="shared" si="10"/>
        <v>56.45</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88.43</v>
      </c>
      <c r="DH6" s="20" t="str">
        <f>IF(DH7="","",IF(DH7="-","【-】","【"&amp;SUBSTITUTE(TEXT(DH7,"#,##0.00"),"-","△")&amp;"】"))</f>
        <v>【83.38】</v>
      </c>
      <c r="DI6" s="21">
        <f>IF(DI7="",NA(),DI7)</f>
        <v>21.19</v>
      </c>
      <c r="DJ6" s="21">
        <f t="shared" ref="DJ6:DR6" si="12">IF(DJ7="",NA(),DJ7)</f>
        <v>23.24</v>
      </c>
      <c r="DK6" s="21">
        <f t="shared" si="12"/>
        <v>25.63</v>
      </c>
      <c r="DL6" s="21">
        <f t="shared" si="12"/>
        <v>28.89</v>
      </c>
      <c r="DM6" s="21">
        <f t="shared" si="12"/>
        <v>32.14</v>
      </c>
      <c r="DN6" s="21">
        <f t="shared" si="12"/>
        <v>16.420000000000002</v>
      </c>
      <c r="DO6" s="21">
        <f t="shared" si="12"/>
        <v>16.41</v>
      </c>
      <c r="DP6" s="21">
        <f t="shared" si="12"/>
        <v>16.63</v>
      </c>
      <c r="DQ6" s="21">
        <f t="shared" si="12"/>
        <v>15.4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102059</v>
      </c>
      <c r="D7" s="23">
        <v>46</v>
      </c>
      <c r="E7" s="23">
        <v>18</v>
      </c>
      <c r="F7" s="23">
        <v>0</v>
      </c>
      <c r="G7" s="23">
        <v>0</v>
      </c>
      <c r="H7" s="23" t="s">
        <v>96</v>
      </c>
      <c r="I7" s="23" t="s">
        <v>97</v>
      </c>
      <c r="J7" s="23" t="s">
        <v>98</v>
      </c>
      <c r="K7" s="23" t="s">
        <v>99</v>
      </c>
      <c r="L7" s="23" t="s">
        <v>100</v>
      </c>
      <c r="M7" s="23" t="s">
        <v>101</v>
      </c>
      <c r="N7" s="24" t="s">
        <v>102</v>
      </c>
      <c r="O7" s="24">
        <v>72.38</v>
      </c>
      <c r="P7" s="24">
        <v>0.64</v>
      </c>
      <c r="Q7" s="24">
        <v>100</v>
      </c>
      <c r="R7" s="24">
        <v>2222</v>
      </c>
      <c r="S7" s="24">
        <v>223022</v>
      </c>
      <c r="T7" s="24">
        <v>175.54</v>
      </c>
      <c r="U7" s="24">
        <v>1270.49</v>
      </c>
      <c r="V7" s="24">
        <v>1434</v>
      </c>
      <c r="W7" s="24">
        <v>6.47</v>
      </c>
      <c r="X7" s="24">
        <v>221.64</v>
      </c>
      <c r="Y7" s="24">
        <v>113.17</v>
      </c>
      <c r="Z7" s="24">
        <v>104.48</v>
      </c>
      <c r="AA7" s="24">
        <v>103.17</v>
      </c>
      <c r="AB7" s="24">
        <v>89.85</v>
      </c>
      <c r="AC7" s="24">
        <v>96.69</v>
      </c>
      <c r="AD7" s="24">
        <v>93.44</v>
      </c>
      <c r="AE7" s="24">
        <v>90.02</v>
      </c>
      <c r="AF7" s="24">
        <v>93.76</v>
      </c>
      <c r="AG7" s="24">
        <v>95.33</v>
      </c>
      <c r="AH7" s="24">
        <v>100.41</v>
      </c>
      <c r="AI7" s="24">
        <v>98.81</v>
      </c>
      <c r="AJ7" s="24">
        <v>0</v>
      </c>
      <c r="AK7" s="24">
        <v>0</v>
      </c>
      <c r="AL7" s="24">
        <v>0</v>
      </c>
      <c r="AM7" s="24">
        <v>0</v>
      </c>
      <c r="AN7" s="24">
        <v>0</v>
      </c>
      <c r="AO7" s="24">
        <v>123.58</v>
      </c>
      <c r="AP7" s="24">
        <v>221.28</v>
      </c>
      <c r="AQ7" s="24">
        <v>173.09</v>
      </c>
      <c r="AR7" s="24">
        <v>162.82</v>
      </c>
      <c r="AS7" s="24">
        <v>83.92</v>
      </c>
      <c r="AT7" s="24">
        <v>102.81</v>
      </c>
      <c r="AU7" s="24">
        <v>597.71</v>
      </c>
      <c r="AV7" s="24">
        <v>527.09</v>
      </c>
      <c r="AW7" s="24">
        <v>843.02</v>
      </c>
      <c r="AX7" s="24">
        <v>783.92</v>
      </c>
      <c r="AY7" s="24">
        <v>718.33</v>
      </c>
      <c r="AZ7" s="24">
        <v>172.39</v>
      </c>
      <c r="BA7" s="24">
        <v>113.42</v>
      </c>
      <c r="BB7" s="24">
        <v>117.39</v>
      </c>
      <c r="BC7" s="24">
        <v>125.61</v>
      </c>
      <c r="BD7" s="24">
        <v>122.71</v>
      </c>
      <c r="BE7" s="24">
        <v>112.2</v>
      </c>
      <c r="BF7" s="24">
        <v>324.87</v>
      </c>
      <c r="BG7" s="24">
        <v>407.17</v>
      </c>
      <c r="BH7" s="24">
        <v>547.14</v>
      </c>
      <c r="BI7" s="24">
        <v>493.46</v>
      </c>
      <c r="BJ7" s="24">
        <v>457.16</v>
      </c>
      <c r="BK7" s="24">
        <v>407.42</v>
      </c>
      <c r="BL7" s="24">
        <v>386.46</v>
      </c>
      <c r="BM7" s="24">
        <v>421.25</v>
      </c>
      <c r="BN7" s="24">
        <v>398.42</v>
      </c>
      <c r="BO7" s="24">
        <v>294.08999999999997</v>
      </c>
      <c r="BP7" s="24">
        <v>310.14</v>
      </c>
      <c r="BQ7" s="24">
        <v>30.84</v>
      </c>
      <c r="BR7" s="24">
        <v>26.36</v>
      </c>
      <c r="BS7" s="24">
        <v>25.23</v>
      </c>
      <c r="BT7" s="24">
        <v>21.87</v>
      </c>
      <c r="BU7" s="24">
        <v>22.56</v>
      </c>
      <c r="BV7" s="24">
        <v>57.08</v>
      </c>
      <c r="BW7" s="24">
        <v>55.85</v>
      </c>
      <c r="BX7" s="24">
        <v>53.23</v>
      </c>
      <c r="BY7" s="24">
        <v>50.7</v>
      </c>
      <c r="BZ7" s="24">
        <v>60</v>
      </c>
      <c r="CA7" s="24">
        <v>57.71</v>
      </c>
      <c r="CB7" s="24">
        <v>327.45999999999998</v>
      </c>
      <c r="CC7" s="24">
        <v>383.1</v>
      </c>
      <c r="CD7" s="24">
        <v>400.3</v>
      </c>
      <c r="CE7" s="24">
        <v>461.75</v>
      </c>
      <c r="CF7" s="24">
        <v>447.64</v>
      </c>
      <c r="CG7" s="24">
        <v>286.86</v>
      </c>
      <c r="CH7" s="24">
        <v>287.91000000000003</v>
      </c>
      <c r="CI7" s="24">
        <v>283.3</v>
      </c>
      <c r="CJ7" s="24">
        <v>289.81</v>
      </c>
      <c r="CK7" s="24">
        <v>282.70999999999998</v>
      </c>
      <c r="CL7" s="24">
        <v>286.17</v>
      </c>
      <c r="CM7" s="24">
        <v>47.01</v>
      </c>
      <c r="CN7" s="24">
        <v>46.36</v>
      </c>
      <c r="CO7" s="24">
        <v>48.51</v>
      </c>
      <c r="CP7" s="24">
        <v>48.76</v>
      </c>
      <c r="CQ7" s="24">
        <v>48.26</v>
      </c>
      <c r="CR7" s="24">
        <v>57.22</v>
      </c>
      <c r="CS7" s="24">
        <v>54.93</v>
      </c>
      <c r="CT7" s="24">
        <v>55.96</v>
      </c>
      <c r="CU7" s="24">
        <v>56.45</v>
      </c>
      <c r="CV7" s="24">
        <v>56.52</v>
      </c>
      <c r="CW7" s="24">
        <v>56.8</v>
      </c>
      <c r="CX7" s="24">
        <v>100</v>
      </c>
      <c r="CY7" s="24">
        <v>100</v>
      </c>
      <c r="CZ7" s="24">
        <v>100</v>
      </c>
      <c r="DA7" s="24">
        <v>100</v>
      </c>
      <c r="DB7" s="24">
        <v>100</v>
      </c>
      <c r="DC7" s="24">
        <v>67.290000000000006</v>
      </c>
      <c r="DD7" s="24">
        <v>65.569999999999993</v>
      </c>
      <c r="DE7" s="24">
        <v>60.12</v>
      </c>
      <c r="DF7" s="24">
        <v>54.99</v>
      </c>
      <c r="DG7" s="24">
        <v>88.43</v>
      </c>
      <c r="DH7" s="24">
        <v>83.38</v>
      </c>
      <c r="DI7" s="24">
        <v>21.19</v>
      </c>
      <c r="DJ7" s="24">
        <v>23.24</v>
      </c>
      <c r="DK7" s="24">
        <v>25.63</v>
      </c>
      <c r="DL7" s="24">
        <v>28.89</v>
      </c>
      <c r="DM7" s="24">
        <v>32.14</v>
      </c>
      <c r="DN7" s="24">
        <v>16.420000000000002</v>
      </c>
      <c r="DO7" s="24">
        <v>16.41</v>
      </c>
      <c r="DP7" s="24">
        <v>16.63</v>
      </c>
      <c r="DQ7" s="24">
        <v>15.4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2023-02-14T07:38:52Z</cp:lastPrinted>
  <dcterms:created xsi:type="dcterms:W3CDTF">2023-01-12T23:49:18Z</dcterms:created>
  <dcterms:modified xsi:type="dcterms:W3CDTF">2023-02-14T07:38:56Z</dcterms:modified>
  <cp:category/>
</cp:coreProperties>
</file>